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ENOVO\Desktop\Excel MIS &amp; DASHBOARD\"/>
    </mc:Choice>
  </mc:AlternateContent>
  <xr:revisionPtr revIDLastSave="0" documentId="13_ncr:1_{4FEB84BF-3722-4D94-ACFA-AD8468CE4D92}" xr6:coauthVersionLast="47" xr6:coauthVersionMax="47" xr10:uidLastSave="{00000000-0000-0000-0000-000000000000}"/>
  <bookViews>
    <workbookView xWindow="15" yWindow="15" windowWidth="20460" windowHeight="10890" firstSheet="5" activeTab="5" xr2:uid="{00000000-000D-0000-FFFF-FFFF00000000}"/>
  </bookViews>
  <sheets>
    <sheet name="1" sheetId="2" r:id="rId1"/>
    <sheet name="Sheet1" sheetId="1" r:id="rId2"/>
    <sheet name="M-1" sheetId="4" r:id="rId3"/>
    <sheet name="M-2" sheetId="6" r:id="rId4"/>
    <sheet name="2" sheetId="3" r:id="rId5"/>
    <sheet name="Data validation(go to)" sheetId="9" r:id="rId6"/>
    <sheet name="Sheet4" sheetId="12" r:id="rId7"/>
    <sheet name="Array" sheetId="5" r:id="rId8"/>
    <sheet name="R" sheetId="7" r:id="rId9"/>
    <sheet name="Condition formate" sheetId="8" r:id="rId10"/>
    <sheet name="c" sheetId="10" r:id="rId11"/>
    <sheet name="Subtotal" sheetId="13" r:id="rId12"/>
    <sheet name="p&amp;d" sheetId="11" r:id="rId13"/>
  </sheets>
  <definedNames>
    <definedName name="marks2">'M-2'!$B$3:$N$14</definedName>
    <definedName name="MARKSHEET_CLASS_V_A">'M-1'!$B$3:$N$14</definedName>
    <definedName name="MARKSHEET_CLASS_V_B">'M-1'!$B$19:$N$30</definedName>
    <definedName name="MARKSHEET_CLASS_V_C">'M-1'!$Q$3:$AC$14</definedName>
    <definedName name="MARKSHEET_CLASS_V_D">'M-1'!$Q$19:$AC$30</definedName>
    <definedName name="MARKSHEET_CLASS_V_E">'M-1'!$E$33:$Q$44</definedName>
    <definedName name="MARKSHEET_CLASS_VI_A">'M-2'!$B$3:$N$14</definedName>
    <definedName name="MARKSHEET_CLASS_VI_C">'M-2'!$Q$3:$AC$14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2" l="1"/>
  <c r="F21" i="12"/>
  <c r="F20" i="12"/>
  <c r="F19" i="12"/>
  <c r="F18" i="12"/>
  <c r="F17" i="12"/>
  <c r="F16" i="12"/>
  <c r="F15" i="12"/>
  <c r="F13" i="12"/>
  <c r="F12" i="12"/>
  <c r="F14" i="12" s="1"/>
  <c r="F11" i="12"/>
  <c r="F10" i="12"/>
  <c r="F9" i="12"/>
  <c r="F8" i="12"/>
  <c r="F7" i="12"/>
  <c r="F6" i="12"/>
  <c r="F5" i="12"/>
  <c r="I5" i="13"/>
  <c r="I21" i="13"/>
  <c r="I22" i="13" s="1"/>
  <c r="I19" i="13"/>
  <c r="I18" i="13"/>
  <c r="I17" i="13"/>
  <c r="I15" i="13"/>
  <c r="I16" i="13" s="1"/>
  <c r="I13" i="13"/>
  <c r="I12" i="13"/>
  <c r="I14" i="13" s="1"/>
  <c r="I11" i="13"/>
  <c r="I9" i="13"/>
  <c r="I10" i="13" s="1"/>
  <c r="I7" i="13"/>
  <c r="I6" i="13"/>
  <c r="I8" i="13" s="1"/>
  <c r="M9" i="8"/>
  <c r="M8" i="8"/>
  <c r="L9" i="8"/>
  <c r="L8" i="8"/>
  <c r="F3" i="11"/>
  <c r="F5" i="11"/>
  <c r="I8" i="11"/>
  <c r="J10" i="9"/>
  <c r="J7" i="9"/>
  <c r="J12" i="9"/>
  <c r="J6" i="9"/>
  <c r="J4" i="9"/>
  <c r="J13" i="9"/>
  <c r="J8" i="9"/>
  <c r="J5" i="9"/>
  <c r="J14" i="9"/>
  <c r="J9" i="9"/>
  <c r="J11" i="9"/>
  <c r="K12" i="8"/>
  <c r="J12" i="8"/>
  <c r="K11" i="8"/>
  <c r="J11" i="8"/>
  <c r="K10" i="8"/>
  <c r="J10" i="8"/>
  <c r="K9" i="8"/>
  <c r="J9" i="8"/>
  <c r="K8" i="8"/>
  <c r="J8" i="8"/>
  <c r="K7" i="8"/>
  <c r="J7" i="8"/>
  <c r="K6" i="8"/>
  <c r="J6" i="8"/>
  <c r="K5" i="8"/>
  <c r="J5" i="8"/>
  <c r="K4" i="8"/>
  <c r="J4" i="8"/>
  <c r="K3" i="8"/>
  <c r="J3" i="8"/>
  <c r="J7" i="2"/>
  <c r="F23" i="12" l="1"/>
  <c r="I20" i="13"/>
  <c r="I23" i="13" s="1"/>
  <c r="M4" i="8"/>
  <c r="M12" i="8"/>
  <c r="L3" i="8"/>
  <c r="M3" i="8" s="1"/>
  <c r="L4" i="8"/>
  <c r="L5" i="8"/>
  <c r="M5" i="8" s="1"/>
  <c r="L6" i="8"/>
  <c r="M6" i="8" s="1"/>
  <c r="L7" i="8"/>
  <c r="M7" i="8" s="1"/>
  <c r="L10" i="8"/>
  <c r="M10" i="8" s="1"/>
  <c r="L11" i="8"/>
  <c r="M11" i="8" s="1"/>
  <c r="L12" i="8"/>
  <c r="E10" i="2" l="1"/>
  <c r="E2" i="2"/>
  <c r="O44" i="6"/>
  <c r="N44" i="6"/>
  <c r="O43" i="6"/>
  <c r="N43" i="6"/>
  <c r="O42" i="6"/>
  <c r="N42" i="6"/>
  <c r="O41" i="6"/>
  <c r="Q41" i="6" s="1"/>
  <c r="N41" i="6"/>
  <c r="O40" i="6"/>
  <c r="Q40" i="6" s="1"/>
  <c r="N40" i="6"/>
  <c r="O39" i="6"/>
  <c r="N39" i="6"/>
  <c r="O38" i="6"/>
  <c r="N38" i="6"/>
  <c r="O37" i="6"/>
  <c r="N37" i="6"/>
  <c r="O36" i="6"/>
  <c r="N36" i="6"/>
  <c r="O35" i="6"/>
  <c r="N35" i="6"/>
  <c r="AA30" i="6"/>
  <c r="Z30" i="6"/>
  <c r="L30" i="6"/>
  <c r="K30" i="6"/>
  <c r="AA29" i="6"/>
  <c r="Z29" i="6"/>
  <c r="L29" i="6"/>
  <c r="K29" i="6"/>
  <c r="AA28" i="6"/>
  <c r="Z28" i="6"/>
  <c r="L28" i="6"/>
  <c r="K28" i="6"/>
  <c r="AA27" i="6"/>
  <c r="AC27" i="6" s="1"/>
  <c r="Z27" i="6"/>
  <c r="L27" i="6"/>
  <c r="N27" i="6" s="1"/>
  <c r="K27" i="6"/>
  <c r="AA26" i="6"/>
  <c r="AC26" i="6" s="1"/>
  <c r="Z26" i="6"/>
  <c r="L26" i="6"/>
  <c r="N26" i="6" s="1"/>
  <c r="K26" i="6"/>
  <c r="AA25" i="6"/>
  <c r="Z25" i="6"/>
  <c r="L25" i="6"/>
  <c r="K25" i="6"/>
  <c r="AA24" i="6"/>
  <c r="Z24" i="6"/>
  <c r="L24" i="6"/>
  <c r="K24" i="6"/>
  <c r="AA23" i="6"/>
  <c r="Z23" i="6"/>
  <c r="L23" i="6"/>
  <c r="K23" i="6"/>
  <c r="AA22" i="6"/>
  <c r="Z22" i="6"/>
  <c r="L22" i="6"/>
  <c r="K22" i="6"/>
  <c r="AA21" i="6"/>
  <c r="Z21" i="6"/>
  <c r="L21" i="6"/>
  <c r="K21" i="6"/>
  <c r="AA14" i="6"/>
  <c r="Z14" i="6"/>
  <c r="L14" i="6"/>
  <c r="K14" i="6"/>
  <c r="AA13" i="6"/>
  <c r="Z13" i="6"/>
  <c r="L13" i="6"/>
  <c r="K13" i="6"/>
  <c r="AA12" i="6"/>
  <c r="Z12" i="6"/>
  <c r="L12" i="6"/>
  <c r="K12" i="6"/>
  <c r="AA11" i="6"/>
  <c r="AC11" i="6" s="1"/>
  <c r="Z11" i="6"/>
  <c r="L11" i="6"/>
  <c r="N11" i="6" s="1"/>
  <c r="K11" i="6"/>
  <c r="AA10" i="6"/>
  <c r="AC10" i="6" s="1"/>
  <c r="Z10" i="6"/>
  <c r="L10" i="6"/>
  <c r="N10" i="6" s="1"/>
  <c r="K10" i="6"/>
  <c r="AA9" i="6"/>
  <c r="Z9" i="6"/>
  <c r="L9" i="6"/>
  <c r="K9" i="6"/>
  <c r="AA8" i="6"/>
  <c r="Z8" i="6"/>
  <c r="L8" i="6"/>
  <c r="K8" i="6"/>
  <c r="AA7" i="6"/>
  <c r="Z7" i="6"/>
  <c r="L7" i="6"/>
  <c r="K7" i="6"/>
  <c r="AA6" i="6"/>
  <c r="Z6" i="6"/>
  <c r="L6" i="6"/>
  <c r="K6" i="6"/>
  <c r="AA5" i="6"/>
  <c r="Z5" i="6"/>
  <c r="L5" i="6"/>
  <c r="K5" i="6"/>
  <c r="O44" i="4"/>
  <c r="N44" i="4"/>
  <c r="O43" i="4"/>
  <c r="N43" i="4"/>
  <c r="O42" i="4"/>
  <c r="N42" i="4"/>
  <c r="O41" i="4"/>
  <c r="Q41" i="4" s="1"/>
  <c r="N41" i="4"/>
  <c r="O40" i="4"/>
  <c r="Q40" i="4" s="1"/>
  <c r="N40" i="4"/>
  <c r="O39" i="4"/>
  <c r="N39" i="4"/>
  <c r="O38" i="4"/>
  <c r="N38" i="4"/>
  <c r="O37" i="4"/>
  <c r="N37" i="4"/>
  <c r="O36" i="4"/>
  <c r="N36" i="4"/>
  <c r="O35" i="4"/>
  <c r="N35" i="4"/>
  <c r="AA30" i="4"/>
  <c r="Z30" i="4"/>
  <c r="AA29" i="4"/>
  <c r="Z29" i="4"/>
  <c r="AA28" i="4"/>
  <c r="Z28" i="4"/>
  <c r="AA27" i="4"/>
  <c r="AC27" i="4" s="1"/>
  <c r="Z27" i="4"/>
  <c r="AA26" i="4"/>
  <c r="AC26" i="4" s="1"/>
  <c r="Z26" i="4"/>
  <c r="AA25" i="4"/>
  <c r="Z25" i="4"/>
  <c r="AA24" i="4"/>
  <c r="Z24" i="4"/>
  <c r="AA23" i="4"/>
  <c r="Z23" i="4"/>
  <c r="AA22" i="4"/>
  <c r="Z22" i="4"/>
  <c r="AA21" i="4"/>
  <c r="Z21" i="4"/>
  <c r="L30" i="4"/>
  <c r="K30" i="4"/>
  <c r="L29" i="4"/>
  <c r="K29" i="4"/>
  <c r="L28" i="4"/>
  <c r="K28" i="4"/>
  <c r="L27" i="4"/>
  <c r="N27" i="4" s="1"/>
  <c r="K27" i="4"/>
  <c r="L26" i="4"/>
  <c r="N26" i="4" s="1"/>
  <c r="K26" i="4"/>
  <c r="L25" i="4"/>
  <c r="K25" i="4"/>
  <c r="L24" i="4"/>
  <c r="K24" i="4"/>
  <c r="L23" i="4"/>
  <c r="K23" i="4"/>
  <c r="L22" i="4"/>
  <c r="K22" i="4"/>
  <c r="L21" i="4"/>
  <c r="K21" i="4"/>
  <c r="AA14" i="4"/>
  <c r="Z14" i="4"/>
  <c r="AA13" i="4"/>
  <c r="Z13" i="4"/>
  <c r="AA12" i="4"/>
  <c r="Z12" i="4"/>
  <c r="AA11" i="4"/>
  <c r="AC11" i="4" s="1"/>
  <c r="Z11" i="4"/>
  <c r="AA10" i="4"/>
  <c r="AC10" i="4" s="1"/>
  <c r="Z10" i="4"/>
  <c r="AA9" i="4"/>
  <c r="Z9" i="4"/>
  <c r="AA8" i="4"/>
  <c r="Z8" i="4"/>
  <c r="AA7" i="4"/>
  <c r="Z7" i="4"/>
  <c r="AA6" i="4"/>
  <c r="Z6" i="4"/>
  <c r="AA5" i="4"/>
  <c r="Z5" i="4"/>
  <c r="L14" i="4"/>
  <c r="K14" i="4"/>
  <c r="L13" i="4"/>
  <c r="K13" i="4"/>
  <c r="L12" i="4"/>
  <c r="K12" i="4"/>
  <c r="L11" i="4"/>
  <c r="N11" i="4" s="1"/>
  <c r="K11" i="4"/>
  <c r="L10" i="4"/>
  <c r="N10" i="4" s="1"/>
  <c r="K10" i="4"/>
  <c r="L9" i="4"/>
  <c r="K9" i="4"/>
  <c r="L8" i="4"/>
  <c r="K8" i="4"/>
  <c r="L7" i="4"/>
  <c r="K7" i="4"/>
  <c r="L6" i="4"/>
  <c r="K6" i="4"/>
  <c r="L5" i="4"/>
  <c r="K5" i="4"/>
  <c r="N9" i="6" l="1"/>
  <c r="N21" i="6"/>
  <c r="N25" i="6"/>
  <c r="Q35" i="6"/>
  <c r="N5" i="6"/>
  <c r="Q44" i="6"/>
  <c r="M5" i="6"/>
  <c r="AB5" i="6"/>
  <c r="AC5" i="6" s="1"/>
  <c r="M6" i="6"/>
  <c r="N6" i="6" s="1"/>
  <c r="AB6" i="6"/>
  <c r="AC6" i="6" s="1"/>
  <c r="M7" i="6"/>
  <c r="N7" i="6" s="1"/>
  <c r="AB7" i="6"/>
  <c r="AC7" i="6" s="1"/>
  <c r="M8" i="6"/>
  <c r="N8" i="6" s="1"/>
  <c r="AB8" i="6"/>
  <c r="AC8" i="6" s="1"/>
  <c r="M9" i="6"/>
  <c r="AB9" i="6"/>
  <c r="AC9" i="6" s="1"/>
  <c r="M10" i="6"/>
  <c r="AB10" i="6"/>
  <c r="M11" i="6"/>
  <c r="AB11" i="6"/>
  <c r="M12" i="6"/>
  <c r="N12" i="6" s="1"/>
  <c r="AB12" i="6"/>
  <c r="AC12" i="6" s="1"/>
  <c r="M13" i="6"/>
  <c r="N13" i="6" s="1"/>
  <c r="AB13" i="6"/>
  <c r="AC13" i="6" s="1"/>
  <c r="M14" i="6"/>
  <c r="N14" i="6" s="1"/>
  <c r="AB14" i="6"/>
  <c r="AC14" i="6" s="1"/>
  <c r="M21" i="6"/>
  <c r="AB21" i="6"/>
  <c r="AC21" i="6" s="1"/>
  <c r="M22" i="6"/>
  <c r="N22" i="6" s="1"/>
  <c r="AB22" i="6"/>
  <c r="AC22" i="6" s="1"/>
  <c r="M23" i="6"/>
  <c r="N23" i="6" s="1"/>
  <c r="AB23" i="6"/>
  <c r="AC23" i="6" s="1"/>
  <c r="M24" i="6"/>
  <c r="N24" i="6" s="1"/>
  <c r="AB24" i="6"/>
  <c r="AC24" i="6" s="1"/>
  <c r="M25" i="6"/>
  <c r="AB25" i="6"/>
  <c r="AC25" i="6" s="1"/>
  <c r="M26" i="6"/>
  <c r="AB26" i="6"/>
  <c r="M27" i="6"/>
  <c r="AB27" i="6"/>
  <c r="M28" i="6"/>
  <c r="N28" i="6" s="1"/>
  <c r="AB28" i="6"/>
  <c r="AC28" i="6" s="1"/>
  <c r="M29" i="6"/>
  <c r="N29" i="6" s="1"/>
  <c r="AB29" i="6"/>
  <c r="AC29" i="6" s="1"/>
  <c r="M30" i="6"/>
  <c r="N30" i="6" s="1"/>
  <c r="AB30" i="6"/>
  <c r="AC30" i="6" s="1"/>
  <c r="P35" i="6"/>
  <c r="P36" i="6"/>
  <c r="Q36" i="6" s="1"/>
  <c r="P37" i="6"/>
  <c r="Q37" i="6" s="1"/>
  <c r="P38" i="6"/>
  <c r="Q38" i="6" s="1"/>
  <c r="P39" i="6"/>
  <c r="Q39" i="6" s="1"/>
  <c r="P40" i="6"/>
  <c r="P41" i="6"/>
  <c r="P42" i="6"/>
  <c r="Q42" i="6" s="1"/>
  <c r="P43" i="6"/>
  <c r="Q43" i="6" s="1"/>
  <c r="P44" i="6"/>
  <c r="P35" i="4"/>
  <c r="Q35" i="4" s="1"/>
  <c r="P36" i="4"/>
  <c r="Q36" i="4" s="1"/>
  <c r="P37" i="4"/>
  <c r="Q37" i="4" s="1"/>
  <c r="P38" i="4"/>
  <c r="Q38" i="4" s="1"/>
  <c r="P39" i="4"/>
  <c r="Q39" i="4" s="1"/>
  <c r="P40" i="4"/>
  <c r="P41" i="4"/>
  <c r="P42" i="4"/>
  <c r="Q42" i="4" s="1"/>
  <c r="P43" i="4"/>
  <c r="Q43" i="4" s="1"/>
  <c r="P44" i="4"/>
  <c r="Q44" i="4" s="1"/>
  <c r="AC25" i="4"/>
  <c r="AC29" i="4"/>
  <c r="AC30" i="4"/>
  <c r="AB21" i="4"/>
  <c r="AC21" i="4" s="1"/>
  <c r="AB22" i="4"/>
  <c r="AC22" i="4" s="1"/>
  <c r="AB23" i="4"/>
  <c r="AC23" i="4" s="1"/>
  <c r="AB24" i="4"/>
  <c r="AC24" i="4" s="1"/>
  <c r="AB25" i="4"/>
  <c r="AB26" i="4"/>
  <c r="AB27" i="4"/>
  <c r="AB28" i="4"/>
  <c r="AC28" i="4" s="1"/>
  <c r="AB29" i="4"/>
  <c r="AB30" i="4"/>
  <c r="N25" i="4"/>
  <c r="N29" i="4"/>
  <c r="N30" i="4"/>
  <c r="M21" i="4"/>
  <c r="N21" i="4" s="1"/>
  <c r="M22" i="4"/>
  <c r="N22" i="4" s="1"/>
  <c r="M23" i="4"/>
  <c r="N23" i="4" s="1"/>
  <c r="M24" i="4"/>
  <c r="N24" i="4" s="1"/>
  <c r="M25" i="4"/>
  <c r="M26" i="4"/>
  <c r="M27" i="4"/>
  <c r="M28" i="4"/>
  <c r="N28" i="4" s="1"/>
  <c r="M29" i="4"/>
  <c r="M30" i="4"/>
  <c r="AC9" i="4"/>
  <c r="AC14" i="4"/>
  <c r="AB5" i="4"/>
  <c r="AC5" i="4" s="1"/>
  <c r="AB6" i="4"/>
  <c r="AC6" i="4" s="1"/>
  <c r="AB7" i="4"/>
  <c r="AC7" i="4" s="1"/>
  <c r="AB8" i="4"/>
  <c r="AC8" i="4" s="1"/>
  <c r="AB9" i="4"/>
  <c r="AB10" i="4"/>
  <c r="AB11" i="4"/>
  <c r="AB12" i="4"/>
  <c r="AC12" i="4" s="1"/>
  <c r="AB13" i="4"/>
  <c r="AC13" i="4" s="1"/>
  <c r="AB14" i="4"/>
  <c r="N6" i="4"/>
  <c r="N12" i="4"/>
  <c r="M5" i="4"/>
  <c r="N5" i="4" s="1"/>
  <c r="M6" i="4"/>
  <c r="M7" i="4"/>
  <c r="N7" i="4" s="1"/>
  <c r="M8" i="4"/>
  <c r="N8" i="4" s="1"/>
  <c r="M9" i="4"/>
  <c r="N9" i="4" s="1"/>
  <c r="M10" i="4"/>
  <c r="M11" i="4"/>
  <c r="M12" i="4"/>
  <c r="M13" i="4"/>
  <c r="N13" i="4" s="1"/>
  <c r="M14" i="4"/>
  <c r="N14" i="4" s="1"/>
  <c r="E2" i="3" l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L18" i="3"/>
  <c r="F18" i="3"/>
  <c r="I18" i="3" s="1"/>
  <c r="K18" i="3" s="1"/>
  <c r="L17" i="3"/>
  <c r="F17" i="3"/>
  <c r="H17" i="3" s="1"/>
  <c r="L16" i="3"/>
  <c r="F16" i="3"/>
  <c r="I16" i="3" s="1"/>
  <c r="K16" i="3" s="1"/>
  <c r="L15" i="3"/>
  <c r="F15" i="3"/>
  <c r="I15" i="3" s="1"/>
  <c r="K15" i="3" s="1"/>
  <c r="L14" i="3"/>
  <c r="F14" i="3"/>
  <c r="I14" i="3" s="1"/>
  <c r="K14" i="3" s="1"/>
  <c r="L13" i="3"/>
  <c r="K13" i="3"/>
  <c r="F13" i="3"/>
  <c r="H13" i="3" s="1"/>
  <c r="L12" i="3"/>
  <c r="F12" i="3"/>
  <c r="H12" i="3" s="1"/>
  <c r="L11" i="3"/>
  <c r="F11" i="3"/>
  <c r="I11" i="3" s="1"/>
  <c r="K11" i="3" s="1"/>
  <c r="L10" i="3"/>
  <c r="F10" i="3"/>
  <c r="H10" i="3" s="1"/>
  <c r="L9" i="3"/>
  <c r="F9" i="3"/>
  <c r="I9" i="3" s="1"/>
  <c r="K9" i="3" s="1"/>
  <c r="L8" i="3"/>
  <c r="F8" i="3"/>
  <c r="H8" i="3" s="1"/>
  <c r="L7" i="3"/>
  <c r="F7" i="3"/>
  <c r="I7" i="3" s="1"/>
  <c r="K7" i="3" s="1"/>
  <c r="L6" i="3"/>
  <c r="F6" i="3"/>
  <c r="H6" i="3" s="1"/>
  <c r="L5" i="3"/>
  <c r="F5" i="3"/>
  <c r="H5" i="3" s="1"/>
  <c r="L4" i="3"/>
  <c r="F4" i="3"/>
  <c r="H4" i="3" s="1"/>
  <c r="L3" i="3"/>
  <c r="F3" i="3"/>
  <c r="I3" i="3" s="1"/>
  <c r="K3" i="3" s="1"/>
  <c r="L2" i="3"/>
  <c r="F2" i="3"/>
  <c r="H2" i="3" s="1"/>
  <c r="M11" i="2"/>
  <c r="J11" i="2"/>
  <c r="L11" i="2" s="1"/>
  <c r="G11" i="2"/>
  <c r="I11" i="2" s="1"/>
  <c r="E11" i="2"/>
  <c r="M10" i="2"/>
  <c r="G10" i="2"/>
  <c r="J10" i="2" s="1"/>
  <c r="L10" i="2" s="1"/>
  <c r="M9" i="2"/>
  <c r="J9" i="2"/>
  <c r="L9" i="2" s="1"/>
  <c r="G9" i="2"/>
  <c r="I9" i="2" s="1"/>
  <c r="E9" i="2"/>
  <c r="M8" i="2"/>
  <c r="G8" i="2"/>
  <c r="I8" i="2" s="1"/>
  <c r="E8" i="2"/>
  <c r="M7" i="2"/>
  <c r="L7" i="2"/>
  <c r="G7" i="2"/>
  <c r="I7" i="2" s="1"/>
  <c r="E7" i="2"/>
  <c r="M6" i="2"/>
  <c r="G6" i="2"/>
  <c r="J6" i="2" s="1"/>
  <c r="L6" i="2" s="1"/>
  <c r="E6" i="2"/>
  <c r="M5" i="2"/>
  <c r="J5" i="2"/>
  <c r="L5" i="2" s="1"/>
  <c r="G5" i="2"/>
  <c r="I5" i="2" s="1"/>
  <c r="E5" i="2"/>
  <c r="M4" i="2"/>
  <c r="G4" i="2"/>
  <c r="I4" i="2" s="1"/>
  <c r="E4" i="2"/>
  <c r="M3" i="2"/>
  <c r="J3" i="2"/>
  <c r="L3" i="2" s="1"/>
  <c r="G3" i="2"/>
  <c r="I3" i="2" s="1"/>
  <c r="E3" i="2"/>
  <c r="M2" i="2"/>
  <c r="G2" i="2"/>
  <c r="J2" i="2" s="1"/>
  <c r="L2" i="2" s="1"/>
  <c r="L8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O20" i="1"/>
  <c r="I20" i="1"/>
  <c r="L20" i="1" s="1"/>
  <c r="N20" i="1" s="1"/>
  <c r="O19" i="1"/>
  <c r="I19" i="1"/>
  <c r="K19" i="1" s="1"/>
  <c r="O18" i="1"/>
  <c r="I18" i="1"/>
  <c r="L18" i="1" s="1"/>
  <c r="N18" i="1" s="1"/>
  <c r="O17" i="1"/>
  <c r="I17" i="1"/>
  <c r="K17" i="1" s="1"/>
  <c r="O16" i="1"/>
  <c r="I16" i="1"/>
  <c r="K16" i="1" s="1"/>
  <c r="O15" i="1"/>
  <c r="N15" i="1"/>
  <c r="I15" i="1"/>
  <c r="K15" i="1" s="1"/>
  <c r="O5" i="1"/>
  <c r="O6" i="1"/>
  <c r="O7" i="1"/>
  <c r="O8" i="1"/>
  <c r="O9" i="1"/>
  <c r="O10" i="1"/>
  <c r="O11" i="1"/>
  <c r="O12" i="1"/>
  <c r="O13" i="1"/>
  <c r="O14" i="1"/>
  <c r="O4" i="1"/>
  <c r="I14" i="1"/>
  <c r="L14" i="1" s="1"/>
  <c r="N14" i="1" s="1"/>
  <c r="I13" i="1"/>
  <c r="K13" i="1" s="1"/>
  <c r="I12" i="1"/>
  <c r="L12" i="1" s="1"/>
  <c r="N12" i="1" s="1"/>
  <c r="I11" i="1"/>
  <c r="K11" i="1" s="1"/>
  <c r="I10" i="1"/>
  <c r="L10" i="1" s="1"/>
  <c r="N10" i="1" s="1"/>
  <c r="I9" i="1"/>
  <c r="L9" i="1" s="1"/>
  <c r="N9" i="1" s="1"/>
  <c r="I8" i="1"/>
  <c r="I7" i="1"/>
  <c r="K7" i="1" s="1"/>
  <c r="I6" i="1"/>
  <c r="L6" i="1" s="1"/>
  <c r="N6" i="1" s="1"/>
  <c r="I5" i="1"/>
  <c r="L5" i="1" s="1"/>
  <c r="N5" i="1" s="1"/>
  <c r="I4" i="1"/>
  <c r="L4" i="1" s="1"/>
  <c r="N4" i="1" s="1"/>
  <c r="I10" i="3" l="1"/>
  <c r="K10" i="3" s="1"/>
  <c r="I17" i="3"/>
  <c r="K17" i="3" s="1"/>
  <c r="I2" i="3"/>
  <c r="K2" i="3" s="1"/>
  <c r="I6" i="3"/>
  <c r="K6" i="3" s="1"/>
  <c r="I4" i="3"/>
  <c r="K4" i="3" s="1"/>
  <c r="I12" i="3"/>
  <c r="K12" i="3" s="1"/>
  <c r="H15" i="3"/>
  <c r="I8" i="3"/>
  <c r="K8" i="3" s="1"/>
  <c r="H3" i="3"/>
  <c r="H7" i="3"/>
  <c r="H11" i="3"/>
  <c r="I5" i="3"/>
  <c r="K5" i="3" s="1"/>
  <c r="H14" i="3"/>
  <c r="H16" i="3"/>
  <c r="H18" i="3"/>
  <c r="H9" i="3"/>
  <c r="I2" i="2"/>
  <c r="I6" i="2"/>
  <c r="I10" i="2"/>
  <c r="J4" i="2"/>
  <c r="L4" i="2" s="1"/>
  <c r="J8" i="2"/>
  <c r="L8" i="2" s="1"/>
  <c r="N8" i="1"/>
  <c r="K20" i="1"/>
  <c r="L16" i="1"/>
  <c r="N16" i="1" s="1"/>
  <c r="L19" i="1"/>
  <c r="N19" i="1" s="1"/>
  <c r="L17" i="1"/>
  <c r="N17" i="1" s="1"/>
  <c r="K18" i="1"/>
  <c r="K6" i="1"/>
  <c r="L11" i="1"/>
  <c r="N11" i="1" s="1"/>
  <c r="L7" i="1"/>
  <c r="N7" i="1" s="1"/>
  <c r="K10" i="1"/>
  <c r="K5" i="1"/>
  <c r="K9" i="1"/>
  <c r="K8" i="1"/>
  <c r="K12" i="1"/>
  <c r="L13" i="1"/>
  <c r="N13" i="1" s="1"/>
  <c r="K4" i="1"/>
  <c r="K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3" authorId="0" shapeId="0" xr:uid="{39E138FC-D286-41B3-B118-FDB0909C7DEF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He is a hard working man
he is a good performer</t>
        </r>
      </text>
    </comment>
    <comment ref="A5" authorId="0" shapeId="0" xr:uid="{B8A03A21-FC70-4028-A1AC-5B3CE6630ECD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She is from Delhi</t>
        </r>
      </text>
    </comment>
    <comment ref="A14" authorId="0" shapeId="0" xr:uid="{CD82135F-888D-4945-9F4E-0E96B7D501B3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She is from Punjam</t>
        </r>
      </text>
    </comment>
  </commentList>
</comments>
</file>

<file path=xl/sharedStrings.xml><?xml version="1.0" encoding="utf-8"?>
<sst xmlns="http://schemas.openxmlformats.org/spreadsheetml/2006/main" count="676" uniqueCount="103">
  <si>
    <t>SALESMAN</t>
  </si>
  <si>
    <t>JAN</t>
  </si>
  <si>
    <t>FEB</t>
  </si>
  <si>
    <t>MAR</t>
  </si>
  <si>
    <t>SALES</t>
  </si>
  <si>
    <t>TARGET</t>
  </si>
  <si>
    <t xml:space="preserve">RESULT </t>
  </si>
  <si>
    <t xml:space="preserve">COMISSION </t>
  </si>
  <si>
    <t>RAMESH</t>
  </si>
  <si>
    <t>RAKESH</t>
  </si>
  <si>
    <t>RAHUL</t>
  </si>
  <si>
    <t>POOJA</t>
  </si>
  <si>
    <t>MANOJ</t>
  </si>
  <si>
    <t>ASHOK</t>
  </si>
  <si>
    <t>AJEET</t>
  </si>
  <si>
    <t>ALOK</t>
  </si>
  <si>
    <t>AMRIT</t>
  </si>
  <si>
    <t>SURENDRA</t>
  </si>
  <si>
    <t>SHASHI</t>
  </si>
  <si>
    <t>Error</t>
  </si>
  <si>
    <t>Proper</t>
  </si>
  <si>
    <t>Sr.No.</t>
  </si>
  <si>
    <t>Blanck</t>
  </si>
  <si>
    <t>Logical Errors</t>
  </si>
  <si>
    <t>FALSE</t>
  </si>
  <si>
    <t>Error2</t>
  </si>
  <si>
    <t xml:space="preserve">S.NO. </t>
  </si>
  <si>
    <t xml:space="preserve">NAME </t>
  </si>
  <si>
    <t xml:space="preserve">CLASS </t>
  </si>
  <si>
    <t xml:space="preserve">ROLL NO. </t>
  </si>
  <si>
    <t>MATH</t>
  </si>
  <si>
    <t xml:space="preserve">SCIENCE </t>
  </si>
  <si>
    <t xml:space="preserve">SST </t>
  </si>
  <si>
    <t xml:space="preserve">ENGLISH </t>
  </si>
  <si>
    <t xml:space="preserve">HINDI </t>
  </si>
  <si>
    <t xml:space="preserve">TOTAL </t>
  </si>
  <si>
    <t>RESULT</t>
  </si>
  <si>
    <t>PER%</t>
  </si>
  <si>
    <t>GRADE</t>
  </si>
  <si>
    <t xml:space="preserve">SHRISTI </t>
  </si>
  <si>
    <t xml:space="preserve">A-7350 </t>
  </si>
  <si>
    <t xml:space="preserve">TANVI </t>
  </si>
  <si>
    <t>A-7351</t>
  </si>
  <si>
    <t xml:space="preserve">RIDDHI </t>
  </si>
  <si>
    <t>A-7352</t>
  </si>
  <si>
    <t xml:space="preserve">RIHANSHI </t>
  </si>
  <si>
    <t>A-7353</t>
  </si>
  <si>
    <t xml:space="preserve">YASH </t>
  </si>
  <si>
    <t>A-7354</t>
  </si>
  <si>
    <t xml:space="preserve">KARTIK </t>
  </si>
  <si>
    <t>A-7355</t>
  </si>
  <si>
    <t xml:space="preserve">PARI </t>
  </si>
  <si>
    <t>A-7356</t>
  </si>
  <si>
    <t xml:space="preserve">LUV </t>
  </si>
  <si>
    <t>A-7357</t>
  </si>
  <si>
    <t xml:space="preserve">KUSHAL </t>
  </si>
  <si>
    <t>A-7358</t>
  </si>
  <si>
    <t xml:space="preserve">PRISHA </t>
  </si>
  <si>
    <t>A-7359</t>
  </si>
  <si>
    <r>
      <t>10</t>
    </r>
    <r>
      <rPr>
        <b/>
        <vertAlign val="superscript"/>
        <sz val="14"/>
        <color theme="1"/>
        <rFont val="Calibri"/>
        <family val="2"/>
        <scheme val="minor"/>
      </rPr>
      <t xml:space="preserve">th </t>
    </r>
  </si>
  <si>
    <t>MARKSHEET CLASS V-A</t>
  </si>
  <si>
    <t>MARKSHEET CLASS V-C</t>
  </si>
  <si>
    <t>MARKSHEET CLASS V-D</t>
  </si>
  <si>
    <t>MARKSHEET CLASS V-E</t>
  </si>
  <si>
    <t>MARKSHEET CLASS VI-A</t>
  </si>
  <si>
    <t>MARKSHEET CLASS VI-C</t>
  </si>
  <si>
    <t>MARKSHEET CLASS VI-D</t>
  </si>
  <si>
    <t>MARKSHEET CLASS VI-E</t>
  </si>
  <si>
    <t>MARKSHEET CLASS V-B</t>
  </si>
  <si>
    <t>Error22</t>
  </si>
  <si>
    <t>Error222</t>
  </si>
  <si>
    <t>error</t>
  </si>
  <si>
    <t>x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</si>
  <si>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</si>
  <si>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</si>
  <si>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</si>
  <si>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</si>
  <si>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</si>
  <si>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</si>
  <si>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</si>
  <si>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</si>
  <si>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</si>
  <si>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</si>
  <si>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</si>
  <si>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</si>
  <si>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</si>
  <si>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Sun</t>
  </si>
  <si>
    <t>Mon</t>
  </si>
  <si>
    <t>Tue</t>
  </si>
  <si>
    <t>Wed</t>
  </si>
  <si>
    <t>Thu</t>
  </si>
  <si>
    <t>Fri</t>
  </si>
  <si>
    <t>Sat</t>
  </si>
  <si>
    <t>Weekly Sales Data</t>
  </si>
  <si>
    <t>Monthly Sales Data</t>
  </si>
  <si>
    <t>AJEET Total</t>
  </si>
  <si>
    <t>ASHOK Total</t>
  </si>
  <si>
    <t>MANOJ Total</t>
  </si>
  <si>
    <t>RAHUL Total</t>
  </si>
  <si>
    <t>RAKESH Total</t>
  </si>
  <si>
    <t>RAMESH Total</t>
  </si>
  <si>
    <t>SHASHI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</si>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</sst>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tifakt Element Heavy"/>
      <family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0"/>
      <name val="Artifakt Element Heavy"/>
      <family val="2"/>
    </font>
    <font>
      <sz val="8"/>
      <name val="Calibri"/>
      <family val="2"/>
      <scheme val="minor"/>
    </font>
    <font>
      <b/>
      <sz val="11"/>
      <color theme="1"/>
      <name val="Artifakt Element Black"/>
      <family val="2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1"/>
      <color rgb="FFFF0000"/>
      <name val="Arial Black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 tint="0.79998168889431442"/>
      </patternFill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theme="4"/>
      </patternFill>
    </fill>
    <fill>
      <patternFill patternType="solid">
        <fgColor theme="9" tint="0.39997558519241921"/>
        <bgColor theme="4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4" tint="0.39997558519241921"/>
      </top>
      <bottom style="thin">
        <color theme="1"/>
      </bottom>
      <diagonal/>
    </border>
    <border>
      <left style="thin">
        <color theme="1"/>
      </left>
      <right/>
      <top style="thin">
        <color theme="4" tint="0.3999755851924192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8" xfId="0" applyFont="1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4" borderId="12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4" fillId="4" borderId="2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15" borderId="2" xfId="0" applyFont="1" applyFill="1" applyBorder="1" applyAlignment="1">
      <alignment horizontal="center"/>
    </xf>
    <xf numFmtId="9" fontId="8" fillId="16" borderId="2" xfId="1" applyFont="1" applyFill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4" fillId="18" borderId="14" xfId="0" applyFont="1" applyFill="1" applyBorder="1"/>
    <xf numFmtId="0" fontId="4" fillId="17" borderId="8" xfId="0" applyFont="1" applyFill="1" applyBorder="1"/>
    <xf numFmtId="0" fontId="4" fillId="18" borderId="8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19" borderId="3" xfId="0" applyFont="1" applyFill="1" applyBorder="1" applyAlignment="1">
      <alignment horizontal="center" vertical="center"/>
    </xf>
    <xf numFmtId="0" fontId="3" fillId="20" borderId="3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0" xfId="0" applyFont="1"/>
    <xf numFmtId="0" fontId="12" fillId="0" borderId="2" xfId="0" applyFont="1" applyBorder="1"/>
    <xf numFmtId="0" fontId="13" fillId="0" borderId="0" xfId="0" applyFont="1"/>
    <xf numFmtId="0" fontId="4" fillId="2" borderId="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1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5" fillId="21" borderId="4" xfId="0" applyFont="1" applyFill="1" applyBorder="1" applyAlignment="1">
      <alignment horizontal="center" vertical="center"/>
    </xf>
    <xf numFmtId="0" fontId="15" fillId="21" borderId="17" xfId="0" applyFont="1" applyFill="1" applyBorder="1" applyAlignment="1">
      <alignment horizontal="center" vertical="center"/>
    </xf>
    <xf numFmtId="0" fontId="8" fillId="0" borderId="0" xfId="0" applyFont="1"/>
    <xf numFmtId="0" fontId="8" fillId="17" borderId="1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17" borderId="2" xfId="0" applyFont="1" applyFill="1" applyBorder="1" applyAlignment="1">
      <alignment horizontal="center"/>
    </xf>
    <xf numFmtId="0" fontId="15" fillId="22" borderId="4" xfId="0" applyFont="1" applyFill="1" applyBorder="1" applyAlignment="1">
      <alignment horizontal="center" vertical="center"/>
    </xf>
    <xf numFmtId="0" fontId="15" fillId="22" borderId="1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84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tifakt Element Heavy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rgb="FFFF000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Blac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tifakt Element Heavy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16</xdr:row>
      <xdr:rowOff>76200</xdr:rowOff>
    </xdr:from>
    <xdr:to>
      <xdr:col>7</xdr:col>
      <xdr:colOff>352425</xdr:colOff>
      <xdr:row>20</xdr:row>
      <xdr:rowOff>200025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B233FC0-6C47-2EF5-4873-B0353F058185}"/>
            </a:ext>
          </a:extLst>
        </xdr:cNvPr>
        <xdr:cNvSpPr/>
      </xdr:nvSpPr>
      <xdr:spPr>
        <a:xfrm>
          <a:off x="2095500" y="3886200"/>
          <a:ext cx="2524125" cy="107632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26B53C-150E-4DD4-AF0A-BF807524EBAF}" name="Table3" displayName="Table3" ref="A1:N18" totalsRowShown="0" headerRowDxfId="83" tableBorderDxfId="82">
  <tableColumns count="14">
    <tableColumn id="1" xr3:uid="{56E52838-2090-4699-8209-37D7C949972F}" name="SALESMAN" dataDxfId="81"/>
    <tableColumn id="2" xr3:uid="{EB7ABDBE-781E-4C1E-AA1E-5CEDA2BCDA5D}" name="JAN" dataDxfId="80"/>
    <tableColumn id="3" xr3:uid="{E00501CA-E062-4409-9110-0FF7B9EA62EC}" name="FEB" dataDxfId="79"/>
    <tableColumn id="4" xr3:uid="{5775A192-3483-4D7B-A870-B70EA5443CE4}" name="MAR" dataDxfId="78"/>
    <tableColumn id="5" xr3:uid="{EA65DC1B-01CC-4BE3-85A6-D2F0DB661892}" name="Logical Errors" dataDxfId="77">
      <calculatedColumnFormula>AND(Table2[[#This Row],[JAN]]&gt;1000,Table2[[#This Row],[FEB]]&gt;800,Table2[[#This Row],[MAR]]&gt;1500)</calculatedColumnFormula>
    </tableColumn>
    <tableColumn id="6" xr3:uid="{E4D0E4B7-D8E8-4804-8E0D-209CB052798A}" name="FALSE" dataDxfId="76"/>
    <tableColumn id="7" xr3:uid="{0F85EE2F-1F51-4F87-8891-24D1E6DB16CE}" name="SALES" dataDxfId="75">
      <calculatedColumnFormula>SUM(B2:D2)</calculatedColumnFormula>
    </tableColumn>
    <tableColumn id="8" xr3:uid="{9D80D19B-51B5-473A-882E-987E1EE92916}" name="TARGET" dataDxfId="74"/>
    <tableColumn id="9" xr3:uid="{54B4EA51-A7DE-4082-B5A1-634EE089D848}" name="RESULT " dataDxfId="73">
      <calculatedColumnFormula>IF(G2&gt;H2,"Target Achieved","Not Achieved")</calculatedColumnFormula>
    </tableColumn>
    <tableColumn id="10" xr3:uid="{6C346A58-D7B0-4605-969D-24E38D60DED9}" name="COMISSION " dataDxfId="72">
      <calculatedColumnFormula>IF(G2&gt;H2,G2*10%,G2*5%)</calculatedColumnFormula>
    </tableColumn>
    <tableColumn id="11" xr3:uid="{E8B84A10-E8E7-43C4-A010-6B6E94D3A806}" name="Error22" dataDxfId="71"/>
    <tableColumn id="12" xr3:uid="{4165AA17-6A33-4F81-BF33-C0605DFAB302}" name="Error222" dataDxfId="70">
      <calculatedColumnFormula>J2/0</calculatedColumnFormula>
    </tableColumn>
    <tableColumn id="13" xr3:uid="{EFBB5AF8-7CFD-4181-B479-3935FF5053A9}" name="Proper" dataDxfId="69">
      <calculatedColumnFormula>PROPER(A2)</calculatedColumnFormula>
    </tableColumn>
    <tableColumn id="14" xr3:uid="{5C302BB8-78EB-4870-8EF8-BCF854B24776}" name="Blanck" dataDxfId="6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060847-42C8-4321-B511-0A80E0CD0B5E}" name="Table2" displayName="Table2" ref="B3:P20" totalsRowShown="0" headerRowDxfId="67" dataDxfId="66" tableBorderDxfId="65">
  <tableColumns count="15">
    <tableColumn id="1" xr3:uid="{04E1778B-C3CE-4225-977C-5162D74CF81D}" name="Sr.No." dataDxfId="64"/>
    <tableColumn id="3" xr3:uid="{183130B7-85D6-4461-AB37-BEB1A66CE8D0}" name="SALESMAN" dataDxfId="63"/>
    <tableColumn id="4" xr3:uid="{8EF39723-616C-4096-BAEB-AEE34605527D}" name="JAN" dataDxfId="62"/>
    <tableColumn id="5" xr3:uid="{AFD7F1DB-7191-4391-B46A-84C6A4B82F09}" name="FEB" dataDxfId="61"/>
    <tableColumn id="6" xr3:uid="{111FF71E-1EDF-4DD6-BE17-D8FCE6B663B6}" name="MAR" dataDxfId="60"/>
    <tableColumn id="7" xr3:uid="{218F57B7-55D0-4BCF-AB7C-5E13DA7C0226}" name="Logical Errors" dataDxfId="59">
      <calculatedColumnFormula>AND(Table2[[#This Row],[JAN]]&gt;1000,Table2[[#This Row],[FEB]]&gt;800,Table2[[#This Row],[MAR]]&gt;1500)</calculatedColumnFormula>
    </tableColumn>
    <tableColumn id="15" xr3:uid="{A452DC51-184B-4304-A076-5095D157B3CE}" name="FALSE" dataDxfId="58"/>
    <tableColumn id="8" xr3:uid="{AF6F8C8A-17F8-4A8B-9511-66132BF443E0}" name="SALES" dataDxfId="57">
      <calculatedColumnFormula>SUM(D4:F4)</calculatedColumnFormula>
    </tableColumn>
    <tableColumn id="9" xr3:uid="{331418C5-114E-4CA3-ABBC-3D4ACCA31041}" name="TARGET" dataDxfId="56"/>
    <tableColumn id="10" xr3:uid="{1109FBFD-2257-48BB-B5F4-197EED5962EC}" name="RESULT " dataDxfId="55">
      <calculatedColumnFormula>IF(I4&gt;J4,"Target Achieved","Not Achieved")</calculatedColumnFormula>
    </tableColumn>
    <tableColumn id="11" xr3:uid="{55506E10-6DB0-4E4A-BA33-81BBBC00F25F}" name="COMISSION " dataDxfId="54">
      <calculatedColumnFormula>IF(I4&gt;J4,I4*10%,I4*5%)</calculatedColumnFormula>
    </tableColumn>
    <tableColumn id="16" xr3:uid="{320CE52C-E140-4843-AA7A-06E18F6874DB}" name="Error" dataDxfId="53"/>
    <tableColumn id="12" xr3:uid="{8553D432-FC0F-44FD-8DF0-6C3657A76401}" name="Error2" dataDxfId="52">
      <calculatedColumnFormula>L4/0</calculatedColumnFormula>
    </tableColumn>
    <tableColumn id="13" xr3:uid="{BF2C61A8-1053-4001-B5CF-04055A2A87D7}" name="Proper" dataDxfId="51">
      <calculatedColumnFormula>PROPER(C4)</calculatedColumnFormula>
    </tableColumn>
    <tableColumn id="14" xr3:uid="{B29862CF-4678-4F5F-85C4-DC737A5F55FF}" name="Blanck" dataDxfId="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FBFEDD-9088-4E23-8B56-EA9C3EE0A611}" name="Table1" displayName="Table1" ref="D12:O24" totalsRowShown="0" headerRowDxfId="49" dataDxfId="33" headerRowBorderDxfId="48" tableBorderDxfId="47" totalsRowBorderDxfId="46">
  <tableColumns count="12">
    <tableColumn id="1" xr3:uid="{06AD3E01-F1A5-4164-89BD-41A20B1C1DE8}" name="Jan" dataDxfId="45"/>
    <tableColumn id="2" xr3:uid="{9C447DF1-BD77-494E-BE49-AAE2E04D07FB}" name="Feb" dataDxfId="44"/>
    <tableColumn id="3" xr3:uid="{8EFBF7EE-421D-4FDE-91B1-BA208C8A2472}" name="Mar" dataDxfId="43"/>
    <tableColumn id="4" xr3:uid="{A2ADEEAE-64F0-4A90-92DA-B89B296BE304}" name="Apr" dataDxfId="42"/>
    <tableColumn id="5" xr3:uid="{97474687-9F76-4896-9494-BA333B14E12E}" name="May" dataDxfId="41"/>
    <tableColumn id="6" xr3:uid="{E347B23B-BECA-4B72-89A7-3087D56BABE9}" name="Jun" dataDxfId="40"/>
    <tableColumn id="7" xr3:uid="{3843893D-2293-4B70-8C3B-FCBB9742A189}" name="Jul" dataDxfId="39"/>
    <tableColumn id="8" xr3:uid="{29DB335C-57FC-448B-9E7C-4D52FD8E73CF}" name="Aug" dataDxfId="38"/>
    <tableColumn id="9" xr3:uid="{0AA92ADF-DE22-4627-A2C9-B08FCD270BF2}" name="Sep" dataDxfId="37"/>
    <tableColumn id="10" xr3:uid="{E39A2EF7-B508-4758-8E7D-CA6008802137}" name="Oct" dataDxfId="36"/>
    <tableColumn id="11" xr3:uid="{904BA3A2-F438-40EC-945E-DE57CA050DBC}" name="Nov" dataDxfId="35"/>
    <tableColumn id="12" xr3:uid="{A72C5112-7FE8-4FC2-9809-A3F3ABCABAE8}" name="Dec" dataDxfId="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6850-AFF7-4432-B83D-E8880DF10C92}">
  <dimension ref="A1:P18"/>
  <sheetViews>
    <sheetView zoomScale="98" zoomScaleNormal="98" workbookViewId="0">
      <selection activeCell="G1" sqref="G1:G11"/>
    </sheetView>
  </sheetViews>
  <sheetFormatPr defaultRowHeight="15" x14ac:dyDescent="0.25"/>
  <cols>
    <col min="1" max="1" width="15.140625" bestFit="1" customWidth="1"/>
    <col min="2" max="2" width="7.42578125" customWidth="1"/>
    <col min="3" max="3" width="7" bestFit="1" customWidth="1"/>
    <col min="4" max="4" width="7.85546875" customWidth="1"/>
    <col min="5" max="5" width="18" customWidth="1"/>
    <col min="6" max="6" width="9.42578125" customWidth="1"/>
    <col min="7" max="7" width="9.5703125" customWidth="1"/>
    <col min="8" max="8" width="11.28515625" customWidth="1"/>
    <col min="9" max="9" width="21" bestFit="1" customWidth="1"/>
    <col min="10" max="10" width="16" customWidth="1"/>
    <col min="11" max="11" width="9.7109375" bestFit="1" customWidth="1"/>
    <col min="12" max="12" width="10" customWidth="1"/>
    <col min="13" max="13" width="12" bestFit="1" customWidth="1"/>
    <col min="14" max="14" width="10.28515625" customWidth="1"/>
  </cols>
  <sheetData>
    <row r="1" spans="1:14" ht="34.5" x14ac:dyDescent="0.25">
      <c r="A1" s="24" t="s">
        <v>0</v>
      </c>
      <c r="B1" s="24" t="s">
        <v>1</v>
      </c>
      <c r="C1" s="24" t="s">
        <v>2</v>
      </c>
      <c r="D1" s="24" t="s">
        <v>3</v>
      </c>
      <c r="E1" s="25" t="s">
        <v>23</v>
      </c>
      <c r="F1" s="25" t="s">
        <v>24</v>
      </c>
      <c r="G1" s="24" t="s">
        <v>4</v>
      </c>
      <c r="H1" s="24" t="s">
        <v>5</v>
      </c>
      <c r="I1" s="24" t="s">
        <v>6</v>
      </c>
      <c r="J1" s="26" t="s">
        <v>7</v>
      </c>
      <c r="K1" s="27" t="s">
        <v>69</v>
      </c>
      <c r="L1" s="28" t="s">
        <v>70</v>
      </c>
      <c r="M1" s="28" t="s">
        <v>20</v>
      </c>
      <c r="N1" s="32" t="s">
        <v>22</v>
      </c>
    </row>
    <row r="2" spans="1:14" ht="18.75" x14ac:dyDescent="0.4">
      <c r="A2" s="17" t="s">
        <v>8</v>
      </c>
      <c r="B2" s="18">
        <v>2000</v>
      </c>
      <c r="C2" s="18">
        <v>1500</v>
      </c>
      <c r="D2" s="18">
        <v>300</v>
      </c>
      <c r="E2" s="18" t="e">
        <f>AND(Table2[[#This Row],[JAN]]&gt;1000,Table2[[#This Row],[FEB]]&gt;800,Table2[[#This Row],[MAR]]&gt;1500)</f>
        <v>#VALUE!</v>
      </c>
      <c r="F2" s="18" t="b">
        <v>0</v>
      </c>
      <c r="G2" s="18">
        <f t="shared" ref="G2:G11" si="0">SUM(B2:D2)</f>
        <v>3800</v>
      </c>
      <c r="H2" s="18">
        <v>10000</v>
      </c>
      <c r="I2" s="18" t="str">
        <f>IF(G2&gt;H2,"Target Achieved","Not Achieved")</f>
        <v>Not Achieved</v>
      </c>
      <c r="J2" s="18">
        <f>IF(G2&gt;H2,G2*10%,G2*5%)</f>
        <v>190</v>
      </c>
      <c r="K2" s="29" t="e">
        <v>#DIV/0!</v>
      </c>
      <c r="L2" s="19" t="e">
        <f>J2/0</f>
        <v>#DIV/0!</v>
      </c>
      <c r="M2" s="20" t="str">
        <f>PROPER(A2)</f>
        <v>Ramesh</v>
      </c>
      <c r="N2" s="49"/>
    </row>
    <row r="3" spans="1:14" ht="18.75" x14ac:dyDescent="0.4">
      <c r="A3" s="2" t="s">
        <v>9</v>
      </c>
      <c r="B3" s="3">
        <v>5000</v>
      </c>
      <c r="C3" s="3">
        <v>1200</v>
      </c>
      <c r="D3" s="3">
        <v>500</v>
      </c>
      <c r="E3" s="3" t="e">
        <f>AND(Table2[[#This Row],[JAN]]&gt;1000,Table2[[#This Row],[FEB]]&gt;800,Table2[[#This Row],[MAR]]&gt;1500)</f>
        <v>#VALUE!</v>
      </c>
      <c r="F3" s="3" t="b">
        <v>0</v>
      </c>
      <c r="G3" s="3">
        <f t="shared" si="0"/>
        <v>6700</v>
      </c>
      <c r="H3" s="3">
        <v>12000</v>
      </c>
      <c r="I3" s="3" t="str">
        <f t="shared" ref="I3:I11" si="1">IF(G3&gt;H3,"Target Achieved","Not Achieved")</f>
        <v>Not Achieved</v>
      </c>
      <c r="J3" s="3">
        <f t="shared" ref="J3:J11" si="2">IF(G3&gt;H3,G3*10%,G3*5%)</f>
        <v>335</v>
      </c>
      <c r="K3" s="30" t="e">
        <v>#DIV/0!</v>
      </c>
      <c r="L3" s="3" t="e">
        <f t="shared" ref="L3:L11" si="3">J3/0</f>
        <v>#DIV/0!</v>
      </c>
      <c r="M3" s="6" t="str">
        <f t="shared" ref="M3:M11" si="4">PROPER(A3)</f>
        <v>Rakesh</v>
      </c>
      <c r="N3" s="50"/>
    </row>
    <row r="4" spans="1:14" ht="18.75" x14ac:dyDescent="0.4">
      <c r="A4" s="17" t="s">
        <v>10</v>
      </c>
      <c r="B4" s="18">
        <v>3000</v>
      </c>
      <c r="C4" s="18">
        <v>800</v>
      </c>
      <c r="D4" s="18">
        <v>1200</v>
      </c>
      <c r="E4" s="18" t="b">
        <f>AND(Table2[[#This Row],[JAN]]&gt;1000,Table2[[#This Row],[FEB]]&gt;800,Table2[[#This Row],[MAR]]&gt;1500)</f>
        <v>0</v>
      </c>
      <c r="F4" s="18" t="b">
        <v>0</v>
      </c>
      <c r="G4" s="18">
        <f t="shared" si="0"/>
        <v>5000</v>
      </c>
      <c r="H4" s="18">
        <v>18000</v>
      </c>
      <c r="I4" s="18" t="str">
        <f t="shared" si="1"/>
        <v>Not Achieved</v>
      </c>
      <c r="J4" s="18">
        <f t="shared" si="2"/>
        <v>250</v>
      </c>
      <c r="K4" s="31" t="e">
        <v>#DIV/0!</v>
      </c>
      <c r="L4" s="18" t="e">
        <f t="shared" si="3"/>
        <v>#DIV/0!</v>
      </c>
      <c r="M4" s="22" t="str">
        <f t="shared" si="4"/>
        <v>Rahul</v>
      </c>
      <c r="N4" s="51"/>
    </row>
    <row r="5" spans="1:14" ht="18.75" x14ac:dyDescent="0.4">
      <c r="A5" s="2" t="s">
        <v>11</v>
      </c>
      <c r="B5" s="3">
        <v>1000</v>
      </c>
      <c r="C5" s="3">
        <v>900</v>
      </c>
      <c r="D5" s="3">
        <v>1800</v>
      </c>
      <c r="E5" s="3" t="b">
        <f>AND(Table2[[#This Row],[JAN]]&gt;1000,Table2[[#This Row],[FEB]]&gt;800,Table2[[#This Row],[MAR]]&gt;1500)</f>
        <v>0</v>
      </c>
      <c r="F5" s="3" t="b">
        <v>0</v>
      </c>
      <c r="G5" s="3">
        <f t="shared" si="0"/>
        <v>3700</v>
      </c>
      <c r="H5" s="3">
        <v>10000</v>
      </c>
      <c r="I5" s="3" t="str">
        <f t="shared" si="1"/>
        <v>Not Achieved</v>
      </c>
      <c r="J5" s="3">
        <f t="shared" si="2"/>
        <v>185</v>
      </c>
      <c r="K5" s="30" t="e">
        <v>#DIV/0!</v>
      </c>
      <c r="L5" s="3" t="e">
        <f t="shared" si="3"/>
        <v>#DIV/0!</v>
      </c>
      <c r="M5" s="6" t="str">
        <f t="shared" si="4"/>
        <v>Pooja</v>
      </c>
      <c r="N5" s="50"/>
    </row>
    <row r="6" spans="1:14" ht="18.75" x14ac:dyDescent="0.4">
      <c r="A6" s="17" t="s">
        <v>12</v>
      </c>
      <c r="B6" s="18">
        <v>500</v>
      </c>
      <c r="C6" s="18">
        <v>1000</v>
      </c>
      <c r="D6" s="18">
        <v>2300</v>
      </c>
      <c r="E6" s="18" t="b">
        <f>AND(Table2[[#This Row],[JAN]]&gt;1000,Table2[[#This Row],[FEB]]&gt;800,Table2[[#This Row],[MAR]]&gt;1500)</f>
        <v>0</v>
      </c>
      <c r="F6" s="18" t="b">
        <v>0</v>
      </c>
      <c r="G6" s="18">
        <f t="shared" si="0"/>
        <v>3800</v>
      </c>
      <c r="H6" s="18">
        <v>12000</v>
      </c>
      <c r="I6" s="18" t="str">
        <f t="shared" si="1"/>
        <v>Not Achieved</v>
      </c>
      <c r="J6" s="18">
        <f>IF(G6&gt;H6,G6*10%,G6*5%)</f>
        <v>190</v>
      </c>
      <c r="K6" s="31" t="e">
        <v>#DIV/0!</v>
      </c>
      <c r="L6" s="18" t="e">
        <f t="shared" si="3"/>
        <v>#DIV/0!</v>
      </c>
      <c r="M6" s="22" t="str">
        <f t="shared" si="4"/>
        <v>Manoj</v>
      </c>
      <c r="N6" s="51"/>
    </row>
    <row r="7" spans="1:14" ht="18.75" x14ac:dyDescent="0.4">
      <c r="A7" s="2" t="s">
        <v>13</v>
      </c>
      <c r="B7" s="47"/>
      <c r="C7" s="3">
        <v>500</v>
      </c>
      <c r="D7" s="3">
        <v>2400</v>
      </c>
      <c r="E7" s="3" t="b">
        <f>AND(Table2[[#This Row],[JAN]]&gt;1000,Table2[[#This Row],[FEB]]&gt;800,Table2[[#This Row],[MAR]]&gt;1500)</f>
        <v>0</v>
      </c>
      <c r="F7" s="3" t="b">
        <v>0</v>
      </c>
      <c r="G7" s="3">
        <f t="shared" si="0"/>
        <v>2900</v>
      </c>
      <c r="H7" s="3">
        <v>10000</v>
      </c>
      <c r="I7" s="3" t="str">
        <f t="shared" si="1"/>
        <v>Not Achieved</v>
      </c>
      <c r="J7" s="3">
        <f>IF(G7&gt;H7,G7*10%,G7*5%)</f>
        <v>145</v>
      </c>
      <c r="K7" s="30" t="e">
        <v>#DIV/0!</v>
      </c>
      <c r="L7" s="3" t="e">
        <f t="shared" si="3"/>
        <v>#DIV/0!</v>
      </c>
      <c r="M7" s="6" t="str">
        <f t="shared" si="4"/>
        <v>Ashok</v>
      </c>
      <c r="N7" s="50"/>
    </row>
    <row r="8" spans="1:14" ht="18.75" x14ac:dyDescent="0.4">
      <c r="A8" s="17" t="s">
        <v>14</v>
      </c>
      <c r="B8" s="18">
        <v>1200</v>
      </c>
      <c r="C8" s="18">
        <v>1400</v>
      </c>
      <c r="D8" s="18">
        <v>1500</v>
      </c>
      <c r="E8" s="18" t="b">
        <f>AND(Table2[[#This Row],[JAN]]&gt;1000,Table2[[#This Row],[FEB]]&gt;800,Table2[[#This Row],[MAR]]&gt;1500)</f>
        <v>0</v>
      </c>
      <c r="F8" s="18" t="b">
        <v>1</v>
      </c>
      <c r="G8" s="18">
        <f t="shared" si="0"/>
        <v>4100</v>
      </c>
      <c r="H8" s="48"/>
      <c r="I8" s="18" t="str">
        <f t="shared" si="1"/>
        <v>Target Achieved</v>
      </c>
      <c r="J8" s="18">
        <f t="shared" si="2"/>
        <v>410</v>
      </c>
      <c r="K8" s="31" t="e">
        <v>#DIV/0!</v>
      </c>
      <c r="L8" s="18" t="e">
        <f t="shared" si="3"/>
        <v>#DIV/0!</v>
      </c>
      <c r="M8" s="22" t="str">
        <f t="shared" si="4"/>
        <v>Ajeet</v>
      </c>
      <c r="N8" s="51"/>
    </row>
    <row r="9" spans="1:14" ht="18.75" x14ac:dyDescent="0.4">
      <c r="A9" s="2" t="s">
        <v>15</v>
      </c>
      <c r="B9" s="3">
        <v>1500</v>
      </c>
      <c r="C9" s="3">
        <v>1800</v>
      </c>
      <c r="D9" s="3">
        <v>1800</v>
      </c>
      <c r="E9" s="3" t="b">
        <f>AND(Table2[[#This Row],[JAN]]&gt;1000,Table2[[#This Row],[FEB]]&gt;800,Table2[[#This Row],[MAR]]&gt;1500)</f>
        <v>0</v>
      </c>
      <c r="F9" s="3" t="b">
        <v>1</v>
      </c>
      <c r="G9" s="3">
        <f t="shared" si="0"/>
        <v>5100</v>
      </c>
      <c r="H9" s="3">
        <v>10000</v>
      </c>
      <c r="I9" s="3" t="str">
        <f t="shared" si="1"/>
        <v>Not Achieved</v>
      </c>
      <c r="J9" s="3">
        <f t="shared" si="2"/>
        <v>255</v>
      </c>
      <c r="K9" s="30" t="e">
        <v>#DIV/0!</v>
      </c>
      <c r="L9" s="3" t="e">
        <f t="shared" si="3"/>
        <v>#DIV/0!</v>
      </c>
      <c r="M9" s="6" t="str">
        <f t="shared" si="4"/>
        <v>Alok</v>
      </c>
      <c r="N9" s="50"/>
    </row>
    <row r="10" spans="1:14" ht="18.75" x14ac:dyDescent="0.4">
      <c r="A10" s="17" t="s">
        <v>16</v>
      </c>
      <c r="B10" s="18">
        <v>1800</v>
      </c>
      <c r="C10" s="18">
        <v>2500</v>
      </c>
      <c r="D10" s="18">
        <v>1700</v>
      </c>
      <c r="E10" s="18" t="b">
        <f>AND(Table2[[#This Row],[JAN]]&gt;1000,Table2[[#This Row],[FEB]]&gt;800,Table2[[#This Row],[MAR]]&gt;1500)</f>
        <v>0</v>
      </c>
      <c r="F10" s="18" t="b">
        <v>0</v>
      </c>
      <c r="G10" s="18">
        <f t="shared" si="0"/>
        <v>6000</v>
      </c>
      <c r="H10" s="18">
        <v>12000</v>
      </c>
      <c r="I10" s="18" t="str">
        <f t="shared" si="1"/>
        <v>Not Achieved</v>
      </c>
      <c r="J10" s="18">
        <f t="shared" si="2"/>
        <v>300</v>
      </c>
      <c r="K10" s="31" t="e">
        <v>#DIV/0!</v>
      </c>
      <c r="L10" s="18" t="e">
        <f t="shared" si="3"/>
        <v>#DIV/0!</v>
      </c>
      <c r="M10" s="22" t="str">
        <f t="shared" si="4"/>
        <v>Amrit</v>
      </c>
      <c r="N10" s="51"/>
    </row>
    <row r="11" spans="1:14" ht="18.75" x14ac:dyDescent="0.4">
      <c r="A11" s="2" t="s">
        <v>17</v>
      </c>
      <c r="B11" s="3">
        <v>200</v>
      </c>
      <c r="C11" s="3">
        <v>3000</v>
      </c>
      <c r="D11" s="3">
        <v>1900</v>
      </c>
      <c r="E11" s="3" t="b">
        <f>AND(Table2[[#This Row],[JAN]]&gt;1000,Table2[[#This Row],[FEB]]&gt;800,Table2[[#This Row],[MAR]]&gt;1500)</f>
        <v>1</v>
      </c>
      <c r="F11" s="3" t="b">
        <v>1</v>
      </c>
      <c r="G11" s="3">
        <f t="shared" si="0"/>
        <v>5100</v>
      </c>
      <c r="H11" s="3">
        <v>10000</v>
      </c>
      <c r="I11" s="3" t="str">
        <f t="shared" si="1"/>
        <v>Not Achieved</v>
      </c>
      <c r="J11" s="3">
        <f t="shared" si="2"/>
        <v>255</v>
      </c>
      <c r="K11" s="30" t="e">
        <v>#DIV/0!</v>
      </c>
      <c r="L11" s="3" t="e">
        <f t="shared" si="3"/>
        <v>#DIV/0!</v>
      </c>
      <c r="M11" s="6" t="str">
        <f t="shared" si="4"/>
        <v>Surendra</v>
      </c>
      <c r="N11" s="50"/>
    </row>
    <row r="12" spans="1:14" ht="18.75" x14ac:dyDescent="0.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31"/>
      <c r="L12" s="18"/>
      <c r="M12" s="22"/>
      <c r="N12" s="51"/>
    </row>
    <row r="13" spans="1:14" ht="18.75" x14ac:dyDescent="0.4">
      <c r="A13" s="2"/>
      <c r="B13" s="3"/>
      <c r="C13" s="3"/>
      <c r="D13" s="3"/>
      <c r="E13" s="3"/>
      <c r="F13" s="3"/>
      <c r="G13" s="3"/>
      <c r="H13" s="3"/>
      <c r="I13" s="3"/>
      <c r="J13" s="47"/>
      <c r="K13" s="30"/>
      <c r="L13" s="3"/>
      <c r="M13" s="6"/>
      <c r="N13" s="50"/>
    </row>
    <row r="14" spans="1:14" ht="18.75" x14ac:dyDescent="0.4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31"/>
      <c r="L14" s="18"/>
      <c r="M14" s="22"/>
      <c r="N14" s="51"/>
    </row>
    <row r="15" spans="1:14" ht="18.75" x14ac:dyDescent="0.4">
      <c r="A15" s="2"/>
      <c r="B15" s="3"/>
      <c r="C15" s="3"/>
      <c r="D15" s="3"/>
      <c r="E15" s="3"/>
      <c r="F15" s="3"/>
      <c r="G15" s="3"/>
      <c r="H15" s="3"/>
      <c r="I15" s="3"/>
      <c r="J15" s="3"/>
      <c r="K15" s="30"/>
      <c r="L15" s="3"/>
      <c r="M15" s="6"/>
      <c r="N15" s="50"/>
    </row>
    <row r="16" spans="1:14" ht="18.75" x14ac:dyDescent="0.4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31"/>
      <c r="L16" s="18"/>
      <c r="M16" s="22"/>
      <c r="N16" s="51"/>
    </row>
    <row r="17" spans="1:16" ht="18.75" x14ac:dyDescent="0.4">
      <c r="A17" s="2"/>
      <c r="B17" s="3"/>
      <c r="C17" s="3"/>
      <c r="D17" s="3"/>
      <c r="E17" s="3"/>
      <c r="F17" s="3"/>
      <c r="G17" s="3"/>
      <c r="H17" s="3"/>
      <c r="I17" s="3"/>
      <c r="J17" s="3"/>
      <c r="K17" s="30"/>
      <c r="L17" s="3"/>
      <c r="M17" s="6"/>
      <c r="N17" s="50"/>
      <c r="P17" t="s">
        <v>72</v>
      </c>
    </row>
    <row r="18" spans="1:16" ht="18.75" x14ac:dyDescent="0.4">
      <c r="A18" s="17"/>
      <c r="B18" s="18"/>
      <c r="C18" s="18"/>
      <c r="D18" s="18"/>
      <c r="E18" s="18"/>
      <c r="F18" s="48"/>
      <c r="G18" s="18"/>
      <c r="H18" s="18"/>
      <c r="I18" s="18"/>
      <c r="J18" s="18"/>
      <c r="K18" s="31"/>
      <c r="L18" s="18"/>
      <c r="M18" s="22"/>
      <c r="N18" s="51"/>
    </row>
  </sheetData>
  <conditionalFormatting sqref="B1:B1048576">
    <cfRule type="cellIs" dxfId="32" priority="2" operator="greaterThan">
      <formula>2000</formula>
    </cfRule>
  </conditionalFormatting>
  <conditionalFormatting sqref="B1:H1 L1:N1">
    <cfRule type="cellIs" dxfId="31" priority="5" operator="between">
      <formula>2000</formula>
      <formula>5000</formula>
    </cfRule>
  </conditionalFormatting>
  <conditionalFormatting sqref="D1:D1048576">
    <cfRule type="cellIs" dxfId="30" priority="1" operator="greaterThan">
      <formula>2000</formula>
    </cfRule>
  </conditionalFormatting>
  <conditionalFormatting sqref="E2:E18">
    <cfRule type="containsText" dxfId="29" priority="3" operator="containsText" text="t">
      <formula>NOT(ISERROR(SEARCH("t",E2)))</formula>
    </cfRule>
  </conditionalFormatting>
  <conditionalFormatting sqref="E2:F16">
    <cfRule type="containsText" dxfId="28" priority="4" operator="containsText" text="T">
      <formula>NOT(ISERROR(SEARCH("T",E2)))</formula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979FB-17E9-4CDE-81AB-2D6F05712BE1}">
  <dimension ref="A1:M12"/>
  <sheetViews>
    <sheetView zoomScaleNormal="100" workbookViewId="0">
      <selection activeCell="E3" sqref="E3:F11 F2"/>
    </sheetView>
  </sheetViews>
  <sheetFormatPr defaultRowHeight="15" x14ac:dyDescent="0.25"/>
  <cols>
    <col min="2" max="2" width="13.140625" bestFit="1" customWidth="1"/>
    <col min="4" max="4" width="11.5703125" bestFit="1" customWidth="1"/>
    <col min="11" max="11" width="9.7109375" bestFit="1" customWidth="1"/>
    <col min="12" max="13" width="14" bestFit="1" customWidth="1"/>
  </cols>
  <sheetData>
    <row r="1" spans="1:13" ht="18.75" x14ac:dyDescent="0.4">
      <c r="A1" s="65" t="s">
        <v>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3" ht="23.25" customHeight="1" x14ac:dyDescent="0.25">
      <c r="A2" s="33" t="s">
        <v>26</v>
      </c>
      <c r="B2" s="33" t="s">
        <v>27</v>
      </c>
      <c r="C2" s="33" t="s">
        <v>28</v>
      </c>
      <c r="D2" s="33" t="s">
        <v>29</v>
      </c>
      <c r="E2" s="33" t="s">
        <v>30</v>
      </c>
      <c r="F2" s="33" t="s">
        <v>31</v>
      </c>
      <c r="G2" s="33" t="s">
        <v>32</v>
      </c>
      <c r="H2" s="33" t="s">
        <v>33</v>
      </c>
      <c r="I2" s="33" t="s">
        <v>34</v>
      </c>
      <c r="J2" s="33" t="s">
        <v>35</v>
      </c>
      <c r="K2" s="33" t="s">
        <v>36</v>
      </c>
      <c r="L2" s="33" t="s">
        <v>37</v>
      </c>
      <c r="M2" s="33" t="s">
        <v>38</v>
      </c>
    </row>
    <row r="3" spans="1:13" ht="21" x14ac:dyDescent="0.3">
      <c r="A3" s="34">
        <v>1</v>
      </c>
      <c r="B3" s="35" t="s">
        <v>39</v>
      </c>
      <c r="C3" s="36" t="s">
        <v>59</v>
      </c>
      <c r="D3" s="37" t="s">
        <v>40</v>
      </c>
      <c r="E3" s="55">
        <v>95</v>
      </c>
      <c r="F3" s="55">
        <v>95</v>
      </c>
      <c r="G3" s="55">
        <v>95</v>
      </c>
      <c r="H3" s="55">
        <v>95</v>
      </c>
      <c r="I3" s="55">
        <v>95</v>
      </c>
      <c r="J3" s="42">
        <f t="shared" ref="J3:J12" si="0">SUM(E3:I3)</f>
        <v>475</v>
      </c>
      <c r="K3" s="43" t="str">
        <f t="shared" ref="K3:K12" si="1">IF(AND(E3&gt;35,F3&gt;35,G3&gt;35,H3&gt;35,I3&gt;35),"PASS","FAIL")</f>
        <v>PASS</v>
      </c>
      <c r="L3" s="44">
        <f>IF(K3="PASS",J3/500,"NORESULT")</f>
        <v>0.95</v>
      </c>
      <c r="M3" s="42" t="str">
        <f t="shared" ref="M3:M12" si="2">IF(K3="PASS",IF(L3&gt;=80%,"A",IF(L3&gt;=70%,"B",IF(L3&gt;=60%,"C","D"))),"NO RESULT")</f>
        <v>A</v>
      </c>
    </row>
    <row r="4" spans="1:13" ht="21" x14ac:dyDescent="0.3">
      <c r="A4" s="34">
        <v>2</v>
      </c>
      <c r="B4" s="35" t="s">
        <v>41</v>
      </c>
      <c r="C4" s="36" t="s">
        <v>59</v>
      </c>
      <c r="D4" s="37" t="s">
        <v>42</v>
      </c>
      <c r="E4" s="55">
        <v>80</v>
      </c>
      <c r="F4" s="55">
        <v>75</v>
      </c>
      <c r="G4" s="55">
        <v>77</v>
      </c>
      <c r="H4" s="55">
        <v>65</v>
      </c>
      <c r="I4" s="55">
        <v>70</v>
      </c>
      <c r="J4" s="42">
        <f t="shared" si="0"/>
        <v>367</v>
      </c>
      <c r="K4" s="43" t="str">
        <f t="shared" si="1"/>
        <v>PASS</v>
      </c>
      <c r="L4" s="44">
        <f t="shared" ref="L4:L12" si="3">IF(K4="PASS",J4/500,"NO RESULT")</f>
        <v>0.73399999999999999</v>
      </c>
      <c r="M4" s="42" t="str">
        <f t="shared" si="2"/>
        <v>B</v>
      </c>
    </row>
    <row r="5" spans="1:13" ht="21" x14ac:dyDescent="0.3">
      <c r="A5" s="34">
        <v>3</v>
      </c>
      <c r="B5" s="35" t="s">
        <v>43</v>
      </c>
      <c r="C5" s="36" t="s">
        <v>59</v>
      </c>
      <c r="D5" s="37" t="s">
        <v>44</v>
      </c>
      <c r="E5" s="55">
        <v>75</v>
      </c>
      <c r="F5" s="55">
        <v>70</v>
      </c>
      <c r="G5" s="55">
        <v>80</v>
      </c>
      <c r="H5" s="55">
        <v>75</v>
      </c>
      <c r="I5" s="55">
        <v>65</v>
      </c>
      <c r="J5" s="42">
        <f t="shared" si="0"/>
        <v>365</v>
      </c>
      <c r="K5" s="43" t="str">
        <f t="shared" si="1"/>
        <v>PASS</v>
      </c>
      <c r="L5" s="44">
        <f t="shared" si="3"/>
        <v>0.73</v>
      </c>
      <c r="M5" s="42" t="str">
        <f t="shared" si="2"/>
        <v>B</v>
      </c>
    </row>
    <row r="6" spans="1:13" ht="21" x14ac:dyDescent="0.3">
      <c r="A6" s="34">
        <v>4</v>
      </c>
      <c r="B6" s="35" t="s">
        <v>45</v>
      </c>
      <c r="C6" s="36" t="s">
        <v>59</v>
      </c>
      <c r="D6" s="37" t="s">
        <v>46</v>
      </c>
      <c r="E6" s="55">
        <v>76</v>
      </c>
      <c r="F6" s="55">
        <v>71</v>
      </c>
      <c r="G6" s="55">
        <v>81</v>
      </c>
      <c r="H6" s="55">
        <v>76</v>
      </c>
      <c r="I6" s="55">
        <v>66</v>
      </c>
      <c r="J6" s="42">
        <f t="shared" si="0"/>
        <v>370</v>
      </c>
      <c r="K6" s="43" t="str">
        <f t="shared" si="1"/>
        <v>PASS</v>
      </c>
      <c r="L6" s="44">
        <f t="shared" si="3"/>
        <v>0.74</v>
      </c>
      <c r="M6" s="42" t="str">
        <f t="shared" si="2"/>
        <v>B</v>
      </c>
    </row>
    <row r="7" spans="1:13" ht="21" x14ac:dyDescent="0.3">
      <c r="A7" s="34">
        <v>5</v>
      </c>
      <c r="B7" s="35" t="s">
        <v>47</v>
      </c>
      <c r="C7" s="36" t="s">
        <v>59</v>
      </c>
      <c r="D7" s="37" t="s">
        <v>48</v>
      </c>
      <c r="E7" s="55">
        <v>70</v>
      </c>
      <c r="F7" s="55">
        <v>65</v>
      </c>
      <c r="G7" s="55">
        <v>75</v>
      </c>
      <c r="H7" s="55">
        <v>70</v>
      </c>
      <c r="I7" s="55">
        <v>60</v>
      </c>
      <c r="J7" s="42">
        <f t="shared" si="0"/>
        <v>340</v>
      </c>
      <c r="K7" s="43" t="str">
        <f t="shared" si="1"/>
        <v>PASS</v>
      </c>
      <c r="L7" s="44">
        <f t="shared" si="3"/>
        <v>0.68</v>
      </c>
      <c r="M7" s="42" t="str">
        <f t="shared" si="2"/>
        <v>C</v>
      </c>
    </row>
    <row r="8" spans="1:13" ht="21" x14ac:dyDescent="0.3">
      <c r="A8" s="34">
        <v>6</v>
      </c>
      <c r="B8" s="35" t="s">
        <v>49</v>
      </c>
      <c r="C8" s="36" t="s">
        <v>59</v>
      </c>
      <c r="D8" s="37" t="s">
        <v>50</v>
      </c>
      <c r="E8" s="55">
        <v>86</v>
      </c>
      <c r="F8" s="55">
        <v>71</v>
      </c>
      <c r="G8" s="55">
        <v>67</v>
      </c>
      <c r="H8" s="55">
        <v>56</v>
      </c>
      <c r="I8" s="55">
        <v>34</v>
      </c>
      <c r="J8" s="42">
        <f t="shared" si="0"/>
        <v>314</v>
      </c>
      <c r="K8" s="43" t="str">
        <f t="shared" si="1"/>
        <v>FAIL</v>
      </c>
      <c r="L8" s="44" t="str">
        <f>IF(K8="PASS",J8/500,"Fail")</f>
        <v>Fail</v>
      </c>
      <c r="M8" s="42" t="str">
        <f>IF(K8="PASS",IF(L8&gt;=80%,"A",IF(L8&gt;=70%,"B",IF(L8&gt;=60%,"C","D"))),"Fail")</f>
        <v>Fail</v>
      </c>
    </row>
    <row r="9" spans="1:13" ht="21" x14ac:dyDescent="0.3">
      <c r="A9" s="34">
        <v>7</v>
      </c>
      <c r="B9" s="35" t="s">
        <v>51</v>
      </c>
      <c r="C9" s="36" t="s">
        <v>59</v>
      </c>
      <c r="D9" s="37" t="s">
        <v>52</v>
      </c>
      <c r="E9" s="55">
        <v>88</v>
      </c>
      <c r="F9" s="55">
        <v>70</v>
      </c>
      <c r="G9" s="55">
        <v>76</v>
      </c>
      <c r="H9" s="55">
        <v>61</v>
      </c>
      <c r="I9" s="55">
        <v>25</v>
      </c>
      <c r="J9" s="42">
        <f t="shared" si="0"/>
        <v>320</v>
      </c>
      <c r="K9" s="43" t="str">
        <f t="shared" si="1"/>
        <v>FAIL</v>
      </c>
      <c r="L9" s="44" t="str">
        <f>IF(K9="PASS",J9/500,"Fail")</f>
        <v>Fail</v>
      </c>
      <c r="M9" s="42" t="str">
        <f>IF(K9="PASS",IF(L9&gt;=80%,"A",IF(L9&gt;=70%,"B",IF(L9&gt;=60%,"C","D"))),"Fail")</f>
        <v>Fail</v>
      </c>
    </row>
    <row r="10" spans="1:13" ht="21" x14ac:dyDescent="0.3">
      <c r="A10" s="34">
        <v>8</v>
      </c>
      <c r="B10" s="35" t="s">
        <v>53</v>
      </c>
      <c r="C10" s="36" t="s">
        <v>59</v>
      </c>
      <c r="D10" s="37" t="s">
        <v>54</v>
      </c>
      <c r="E10" s="55">
        <v>76</v>
      </c>
      <c r="F10" s="55">
        <v>65</v>
      </c>
      <c r="G10" s="55">
        <v>88</v>
      </c>
      <c r="H10" s="55">
        <v>67</v>
      </c>
      <c r="I10" s="55">
        <v>45</v>
      </c>
      <c r="J10" s="42">
        <f t="shared" si="0"/>
        <v>341</v>
      </c>
      <c r="K10" s="43" t="str">
        <f t="shared" si="1"/>
        <v>PASS</v>
      </c>
      <c r="L10" s="44">
        <f t="shared" si="3"/>
        <v>0.68200000000000005</v>
      </c>
      <c r="M10" s="42" t="str">
        <f t="shared" si="2"/>
        <v>C</v>
      </c>
    </row>
    <row r="11" spans="1:13" ht="21" x14ac:dyDescent="0.3">
      <c r="A11" s="34">
        <v>9</v>
      </c>
      <c r="B11" s="35" t="s">
        <v>55</v>
      </c>
      <c r="C11" s="36" t="s">
        <v>59</v>
      </c>
      <c r="D11" s="37" t="s">
        <v>56</v>
      </c>
      <c r="E11" s="55">
        <v>77</v>
      </c>
      <c r="F11" s="55">
        <v>67</v>
      </c>
      <c r="G11" s="55">
        <v>76</v>
      </c>
      <c r="H11" s="55">
        <v>54</v>
      </c>
      <c r="I11" s="55">
        <v>87</v>
      </c>
      <c r="J11" s="42">
        <f t="shared" si="0"/>
        <v>361</v>
      </c>
      <c r="K11" s="43" t="str">
        <f t="shared" si="1"/>
        <v>PASS</v>
      </c>
      <c r="L11" s="44">
        <f t="shared" si="3"/>
        <v>0.72199999999999998</v>
      </c>
      <c r="M11" s="42" t="str">
        <f t="shared" si="2"/>
        <v>B</v>
      </c>
    </row>
    <row r="12" spans="1:13" ht="21" x14ac:dyDescent="0.3">
      <c r="A12" s="34">
        <v>10</v>
      </c>
      <c r="B12" s="35" t="s">
        <v>57</v>
      </c>
      <c r="C12" s="36" t="s">
        <v>59</v>
      </c>
      <c r="D12" s="37" t="s">
        <v>58</v>
      </c>
      <c r="E12" s="55">
        <v>78</v>
      </c>
      <c r="F12" s="55">
        <v>71</v>
      </c>
      <c r="G12" s="55">
        <v>56</v>
      </c>
      <c r="H12" s="55">
        <v>88</v>
      </c>
      <c r="I12" s="55">
        <v>71</v>
      </c>
      <c r="J12" s="42">
        <f t="shared" si="0"/>
        <v>364</v>
      </c>
      <c r="K12" s="43" t="str">
        <f t="shared" si="1"/>
        <v>PASS</v>
      </c>
      <c r="L12" s="44">
        <f t="shared" si="3"/>
        <v>0.72799999999999998</v>
      </c>
      <c r="M12" s="42" t="str">
        <f t="shared" si="2"/>
        <v>B</v>
      </c>
    </row>
  </sheetData>
  <mergeCells count="1">
    <mergeCell ref="A1:M1"/>
  </mergeCells>
  <conditionalFormatting sqref="B1">
    <cfRule type="cellIs" dxfId="12" priority="6" operator="greaterThan">
      <formula>2000</formula>
    </cfRule>
  </conditionalFormatting>
  <conditionalFormatting sqref="B1:H1 L1:M1">
    <cfRule type="cellIs" dxfId="11" priority="9" operator="between">
      <formula>2000</formula>
      <formula>5000</formula>
    </cfRule>
  </conditionalFormatting>
  <conditionalFormatting sqref="D1">
    <cfRule type="cellIs" dxfId="10" priority="5" operator="greaterThan">
      <formula>2000</formula>
    </cfRule>
  </conditionalFormatting>
  <conditionalFormatting sqref="E3:E11">
    <cfRule type="containsText" dxfId="9" priority="7" operator="containsText" text="t">
      <formula>NOT(ISERROR(SEARCH("t",E3)))</formula>
    </cfRule>
  </conditionalFormatting>
  <conditionalFormatting sqref="E3:F11 F2">
    <cfRule type="containsText" dxfId="8" priority="8" operator="containsText" text="T">
      <formula>NOT(ISERROR(SEARCH("T",E2)))</formula>
    </cfRule>
  </conditionalFormatting>
  <conditionalFormatting sqref="M3:M12">
    <cfRule type="containsText" dxfId="7" priority="2" operator="containsText" text="b">
      <formula>NOT(ISERROR(SEARCH("b",M3)))</formula>
    </cfRule>
  </conditionalFormatting>
  <conditionalFormatting sqref="E3:I12">
    <cfRule type="cellIs" dxfId="0" priority="1" operator="greaterThan">
      <formula>80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7E03-3BC8-4F49-9621-5A88D5F75D91}">
  <dimension ref="D2:M9"/>
  <sheetViews>
    <sheetView workbookViewId="0">
      <selection activeCell="E5" sqref="E5 K6 H8 M9"/>
    </sheetView>
  </sheetViews>
  <sheetFormatPr defaultRowHeight="21" x14ac:dyDescent="0.35"/>
  <cols>
    <col min="1" max="16384" width="9.140625" style="62"/>
  </cols>
  <sheetData>
    <row r="2" spans="4:13" x14ac:dyDescent="0.35">
      <c r="D2" s="68" t="s">
        <v>93</v>
      </c>
      <c r="E2" s="68"/>
      <c r="F2" s="68"/>
      <c r="G2" s="68"/>
      <c r="H2" s="68"/>
      <c r="I2" s="68"/>
      <c r="J2" s="68"/>
      <c r="K2" s="68"/>
      <c r="L2" s="68"/>
      <c r="M2" s="68"/>
    </row>
    <row r="3" spans="4:13" x14ac:dyDescent="0.35">
      <c r="D3" s="63" t="s">
        <v>86</v>
      </c>
      <c r="E3" s="76">
        <v>100</v>
      </c>
      <c r="F3" s="76">
        <v>200</v>
      </c>
      <c r="G3" s="76">
        <v>300</v>
      </c>
      <c r="H3" s="76">
        <v>400</v>
      </c>
      <c r="I3" s="76">
        <v>500</v>
      </c>
      <c r="J3" s="76">
        <v>600</v>
      </c>
      <c r="K3" s="76">
        <v>700</v>
      </c>
      <c r="L3" s="76">
        <v>800</v>
      </c>
      <c r="M3" s="76">
        <v>900</v>
      </c>
    </row>
    <row r="4" spans="4:13" x14ac:dyDescent="0.35">
      <c r="D4" s="63" t="s">
        <v>87</v>
      </c>
      <c r="E4" s="76">
        <v>100</v>
      </c>
      <c r="F4" s="76">
        <v>200</v>
      </c>
      <c r="G4" s="76">
        <v>300</v>
      </c>
      <c r="H4" s="76">
        <v>400</v>
      </c>
      <c r="I4" s="76">
        <v>500</v>
      </c>
      <c r="J4" s="76">
        <v>600</v>
      </c>
      <c r="K4" s="76">
        <v>700</v>
      </c>
      <c r="L4" s="76">
        <v>800</v>
      </c>
      <c r="M4" s="76">
        <v>900</v>
      </c>
    </row>
    <row r="5" spans="4:13" x14ac:dyDescent="0.35">
      <c r="D5" s="63" t="s">
        <v>88</v>
      </c>
      <c r="E5" s="77">
        <v>450</v>
      </c>
      <c r="F5" s="76">
        <v>200</v>
      </c>
      <c r="G5" s="76">
        <v>300</v>
      </c>
      <c r="H5" s="76">
        <v>400</v>
      </c>
      <c r="I5" s="76">
        <v>500</v>
      </c>
      <c r="J5" s="76">
        <v>600</v>
      </c>
      <c r="K5" s="76">
        <v>700</v>
      </c>
      <c r="L5" s="76">
        <v>800</v>
      </c>
      <c r="M5" s="76">
        <v>900</v>
      </c>
    </row>
    <row r="6" spans="4:13" x14ac:dyDescent="0.35">
      <c r="D6" s="63" t="s">
        <v>89</v>
      </c>
      <c r="E6" s="76">
        <v>100</v>
      </c>
      <c r="F6" s="76">
        <v>200</v>
      </c>
      <c r="G6" s="76">
        <v>300</v>
      </c>
      <c r="H6" s="76">
        <v>400</v>
      </c>
      <c r="I6" s="76">
        <v>500</v>
      </c>
      <c r="J6" s="76">
        <v>600</v>
      </c>
      <c r="K6" s="77">
        <v>400</v>
      </c>
      <c r="L6" s="76">
        <v>800</v>
      </c>
      <c r="M6" s="76">
        <v>900</v>
      </c>
    </row>
    <row r="7" spans="4:13" x14ac:dyDescent="0.35">
      <c r="D7" s="63" t="s">
        <v>90</v>
      </c>
      <c r="E7" s="76">
        <v>100</v>
      </c>
      <c r="F7" s="76">
        <v>200</v>
      </c>
      <c r="G7" s="76">
        <v>300</v>
      </c>
      <c r="H7" s="76">
        <v>400</v>
      </c>
      <c r="I7" s="76">
        <v>500</v>
      </c>
      <c r="J7" s="76">
        <v>600</v>
      </c>
      <c r="K7" s="76">
        <v>700</v>
      </c>
      <c r="L7" s="76">
        <v>800</v>
      </c>
      <c r="M7" s="76">
        <v>900</v>
      </c>
    </row>
    <row r="8" spans="4:13" x14ac:dyDescent="0.35">
      <c r="D8" s="63" t="s">
        <v>91</v>
      </c>
      <c r="E8" s="76">
        <v>100</v>
      </c>
      <c r="F8" s="76">
        <v>200</v>
      </c>
      <c r="G8" s="76">
        <v>300</v>
      </c>
      <c r="H8" s="77">
        <v>345</v>
      </c>
      <c r="I8" s="76">
        <v>500</v>
      </c>
      <c r="J8" s="76">
        <v>600</v>
      </c>
      <c r="K8" s="76">
        <v>700</v>
      </c>
      <c r="L8" s="76">
        <v>800</v>
      </c>
      <c r="M8" s="76">
        <v>900</v>
      </c>
    </row>
    <row r="9" spans="4:13" x14ac:dyDescent="0.35">
      <c r="D9" s="63" t="s">
        <v>92</v>
      </c>
      <c r="E9" s="76">
        <v>100</v>
      </c>
      <c r="F9" s="76">
        <v>200</v>
      </c>
      <c r="G9" s="76">
        <v>300</v>
      </c>
      <c r="H9" s="76">
        <v>400</v>
      </c>
      <c r="I9" s="76">
        <v>500</v>
      </c>
      <c r="J9" s="76">
        <v>600</v>
      </c>
      <c r="K9" s="76">
        <v>700</v>
      </c>
      <c r="L9" s="76">
        <v>800</v>
      </c>
      <c r="M9" s="77">
        <v>200</v>
      </c>
    </row>
  </sheetData>
  <mergeCells count="1">
    <mergeCell ref="D2:M2"/>
  </mergeCells>
  <phoneticPr fontId="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7FA3D-7BA0-4E4E-8074-AED8E17565BD}">
  <dimension ref="E3:I23"/>
  <sheetViews>
    <sheetView workbookViewId="0">
      <selection activeCell="E3" sqref="E3:I3 E5:I5 E8:I8 E10:I10 E14:I14 E16:I16 E20:I20 E22:I23"/>
    </sheetView>
  </sheetViews>
  <sheetFormatPr defaultRowHeight="21" outlineLevelRow="2" x14ac:dyDescent="0.35"/>
  <cols>
    <col min="1" max="4" width="9.140625" style="62"/>
    <col min="5" max="5" width="14.85546875" style="62" bestFit="1" customWidth="1"/>
    <col min="6" max="6" width="10.7109375" style="62" customWidth="1"/>
    <col min="7" max="7" width="13.7109375" style="62" customWidth="1"/>
    <col min="8" max="8" width="10.7109375" style="62" customWidth="1"/>
    <col min="9" max="9" width="14.7109375" style="62" customWidth="1"/>
    <col min="10" max="16384" width="9.140625" style="62"/>
  </cols>
  <sheetData>
    <row r="3" spans="5:9" x14ac:dyDescent="0.35">
      <c r="E3" s="78" t="s">
        <v>0</v>
      </c>
      <c r="F3" s="78" t="s">
        <v>1</v>
      </c>
      <c r="G3" s="78" t="s">
        <v>2</v>
      </c>
      <c r="H3" s="78" t="s">
        <v>3</v>
      </c>
      <c r="I3" s="79" t="s">
        <v>73</v>
      </c>
    </row>
    <row r="4" spans="5:9" ht="21.75" hidden="1" outlineLevel="2" x14ac:dyDescent="0.4">
      <c r="E4" s="56" t="s">
        <v>14</v>
      </c>
      <c r="F4" s="1">
        <v>1200</v>
      </c>
      <c r="G4" s="1">
        <v>1400</v>
      </c>
      <c r="H4" s="1">
        <v>1500</v>
      </c>
      <c r="I4" s="71">
        <v>7890</v>
      </c>
    </row>
    <row r="5" spans="5:9" ht="21.75" outlineLevel="1" collapsed="1" x14ac:dyDescent="0.4">
      <c r="E5" s="56" t="s">
        <v>95</v>
      </c>
      <c r="F5" s="1"/>
      <c r="G5" s="1"/>
      <c r="H5" s="1"/>
      <c r="I5" s="71">
        <f>SUBTOTAL(9,I4:I4)</f>
        <v>7890</v>
      </c>
    </row>
    <row r="6" spans="5:9" ht="21.75" hidden="1" outlineLevel="2" x14ac:dyDescent="0.4">
      <c r="E6" s="56" t="s">
        <v>13</v>
      </c>
      <c r="F6" s="1">
        <v>1234</v>
      </c>
      <c r="G6" s="1">
        <v>500</v>
      </c>
      <c r="H6" s="1">
        <v>2400</v>
      </c>
      <c r="I6" s="71">
        <f>SUM(F6:H6)</f>
        <v>4134</v>
      </c>
    </row>
    <row r="7" spans="5:9" ht="21.75" hidden="1" outlineLevel="2" x14ac:dyDescent="0.4">
      <c r="E7" s="56" t="s">
        <v>13</v>
      </c>
      <c r="F7" s="1">
        <v>200</v>
      </c>
      <c r="G7" s="1">
        <v>3000</v>
      </c>
      <c r="H7" s="1">
        <v>1900</v>
      </c>
      <c r="I7" s="71">
        <f>SUM(F7:H7)</f>
        <v>5100</v>
      </c>
    </row>
    <row r="8" spans="5:9" ht="21.75" outlineLevel="1" collapsed="1" x14ac:dyDescent="0.4">
      <c r="E8" s="56" t="s">
        <v>96</v>
      </c>
      <c r="F8" s="1"/>
      <c r="G8" s="1"/>
      <c r="H8" s="1"/>
      <c r="I8" s="71">
        <f>SUBTOTAL(9,I6:I7)</f>
        <v>9234</v>
      </c>
    </row>
    <row r="9" spans="5:9" ht="21.75" hidden="1" outlineLevel="2" x14ac:dyDescent="0.4">
      <c r="E9" s="56" t="s">
        <v>12</v>
      </c>
      <c r="F9" s="1">
        <v>500</v>
      </c>
      <c r="G9" s="1">
        <v>2345</v>
      </c>
      <c r="H9" s="1">
        <v>2300</v>
      </c>
      <c r="I9" s="71">
        <f>SUM(F9:H9)</f>
        <v>5145</v>
      </c>
    </row>
    <row r="10" spans="5:9" ht="21.75" outlineLevel="1" collapsed="1" x14ac:dyDescent="0.4">
      <c r="E10" s="56" t="s">
        <v>97</v>
      </c>
      <c r="F10" s="1"/>
      <c r="G10" s="1"/>
      <c r="H10" s="1"/>
      <c r="I10" s="71">
        <f>SUBTOTAL(9,I9:I9)</f>
        <v>5145</v>
      </c>
    </row>
    <row r="11" spans="5:9" ht="21.75" hidden="1" outlineLevel="2" x14ac:dyDescent="0.4">
      <c r="E11" s="56" t="s">
        <v>10</v>
      </c>
      <c r="F11" s="1">
        <v>3000</v>
      </c>
      <c r="G11" s="1">
        <v>800</v>
      </c>
      <c r="H11" s="1">
        <v>1200</v>
      </c>
      <c r="I11" s="71">
        <f>SUM(F11:H11)</f>
        <v>5000</v>
      </c>
    </row>
    <row r="12" spans="5:9" ht="21.75" hidden="1" outlineLevel="2" x14ac:dyDescent="0.4">
      <c r="E12" s="56" t="s">
        <v>10</v>
      </c>
      <c r="F12" s="1">
        <v>1800</v>
      </c>
      <c r="G12" s="1">
        <v>2500</v>
      </c>
      <c r="H12" s="1">
        <v>1700</v>
      </c>
      <c r="I12" s="71">
        <f>SUM(F12:H12)</f>
        <v>6000</v>
      </c>
    </row>
    <row r="13" spans="5:9" ht="21.75" hidden="1" outlineLevel="2" x14ac:dyDescent="0.4">
      <c r="E13" s="56" t="s">
        <v>10</v>
      </c>
      <c r="F13" s="1">
        <v>800</v>
      </c>
      <c r="G13" s="1">
        <v>500</v>
      </c>
      <c r="H13" s="1">
        <v>2400</v>
      </c>
      <c r="I13" s="71">
        <f>SUM(F13:H13)</f>
        <v>3700</v>
      </c>
    </row>
    <row r="14" spans="5:9" ht="21.75" outlineLevel="1" collapsed="1" x14ac:dyDescent="0.4">
      <c r="E14" s="56" t="s">
        <v>98</v>
      </c>
      <c r="F14" s="1"/>
      <c r="G14" s="1"/>
      <c r="H14" s="1"/>
      <c r="I14" s="71">
        <f>SUBTOTAL(9,I11:I13)</f>
        <v>14700</v>
      </c>
    </row>
    <row r="15" spans="5:9" ht="21.75" hidden="1" outlineLevel="2" x14ac:dyDescent="0.4">
      <c r="E15" s="56" t="s">
        <v>9</v>
      </c>
      <c r="F15" s="1">
        <v>5000</v>
      </c>
      <c r="G15" s="1">
        <v>1200</v>
      </c>
      <c r="H15" s="1">
        <v>500</v>
      </c>
      <c r="I15" s="71">
        <f>SUM(F15:H15)</f>
        <v>6700</v>
      </c>
    </row>
    <row r="16" spans="5:9" ht="21.75" outlineLevel="1" collapsed="1" x14ac:dyDescent="0.4">
      <c r="E16" s="56" t="s">
        <v>99</v>
      </c>
      <c r="F16" s="1"/>
      <c r="G16" s="1"/>
      <c r="H16" s="1"/>
      <c r="I16" s="71">
        <f>SUBTOTAL(9,I15:I15)</f>
        <v>6700</v>
      </c>
    </row>
    <row r="17" spans="5:9" ht="21.75" hidden="1" outlineLevel="2" x14ac:dyDescent="0.4">
      <c r="E17" s="56" t="s">
        <v>8</v>
      </c>
      <c r="F17" s="1">
        <v>2000</v>
      </c>
      <c r="G17" s="1">
        <v>1500</v>
      </c>
      <c r="H17" s="1">
        <v>300</v>
      </c>
      <c r="I17" s="71">
        <f>SUM(F17:H17)</f>
        <v>3800</v>
      </c>
    </row>
    <row r="18" spans="5:9" ht="21.75" hidden="1" outlineLevel="2" x14ac:dyDescent="0.4">
      <c r="E18" s="56" t="s">
        <v>8</v>
      </c>
      <c r="F18" s="1">
        <v>1000</v>
      </c>
      <c r="G18" s="1">
        <v>900</v>
      </c>
      <c r="H18" s="1">
        <v>1800</v>
      </c>
      <c r="I18" s="71">
        <f>SUM(F18:H18)</f>
        <v>3700</v>
      </c>
    </row>
    <row r="19" spans="5:9" ht="21.75" hidden="1" outlineLevel="2" x14ac:dyDescent="0.4">
      <c r="E19" s="56" t="s">
        <v>8</v>
      </c>
      <c r="F19" s="1">
        <v>1500</v>
      </c>
      <c r="G19" s="1">
        <v>1800</v>
      </c>
      <c r="H19" s="1">
        <v>1800</v>
      </c>
      <c r="I19" s="71">
        <f>SUM(F19:H19)</f>
        <v>5100</v>
      </c>
    </row>
    <row r="20" spans="5:9" ht="21.75" outlineLevel="1" collapsed="1" x14ac:dyDescent="0.4">
      <c r="E20" s="56" t="s">
        <v>100</v>
      </c>
      <c r="F20" s="1"/>
      <c r="G20" s="1"/>
      <c r="H20" s="1"/>
      <c r="I20" s="71">
        <f>SUBTOTAL(9,I17:I19)</f>
        <v>12600</v>
      </c>
    </row>
    <row r="21" spans="5:9" ht="21.75" hidden="1" outlineLevel="2" x14ac:dyDescent="0.4">
      <c r="E21" s="56" t="s">
        <v>18</v>
      </c>
      <c r="F21" s="1">
        <v>1600</v>
      </c>
      <c r="G21" s="1">
        <v>1200</v>
      </c>
      <c r="H21" s="1">
        <v>2000</v>
      </c>
      <c r="I21" s="71">
        <f>SUM(F21:H21)</f>
        <v>4800</v>
      </c>
    </row>
    <row r="22" spans="5:9" ht="21.75" outlineLevel="1" collapsed="1" x14ac:dyDescent="0.4">
      <c r="E22" s="80" t="s">
        <v>101</v>
      </c>
      <c r="F22" s="81"/>
      <c r="G22" s="81"/>
      <c r="H22" s="81"/>
      <c r="I22" s="82">
        <f>SUBTOTAL(9,I21:I21)</f>
        <v>4800</v>
      </c>
    </row>
    <row r="23" spans="5:9" ht="21.75" x14ac:dyDescent="0.4">
      <c r="E23" s="80" t="s">
        <v>102</v>
      </c>
      <c r="F23" s="81"/>
      <c r="G23" s="81"/>
      <c r="H23" s="81"/>
      <c r="I23" s="82">
        <f>SUBTOTAL(9,I4:I21)</f>
        <v>61069</v>
      </c>
    </row>
  </sheetData>
  <sortState xmlns:xlrd2="http://schemas.microsoft.com/office/spreadsheetml/2017/richdata2" ref="E4:I21">
    <sortCondition ref="E3:E21"/>
  </sortState>
  <conditionalFormatting sqref="F3:I3">
    <cfRule type="cellIs" dxfId="20" priority="1" operator="between">
      <formula>2000</formula>
      <formula>5000</formula>
    </cfRule>
  </conditionalFormatting>
  <dataValidations count="2">
    <dataValidation type="custom" allowBlank="1" showInputMessage="1" showErrorMessage="1" sqref="F4:H4 F6:H7 F9:H9 F11:H13 F15:H15 F17:H19 F21:H21" xr:uid="{108B24E9-A061-4CC5-BBC2-8E50BBB29631}">
      <formula1>F4&gt;=0</formula1>
    </dataValidation>
    <dataValidation type="custom" allowBlank="1" showInputMessage="1" showErrorMessage="1" sqref="I4 I6:I7 I9 I11:I13 I15 I17:I19 I21" xr:uid="{CC46670A-2EA9-4435-A327-CE385AB70F5D}">
      <formula1>I4&gt;0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DDFF-9ACD-42EE-A732-537D7DA7C9E4}">
  <dimension ref="B3:I8"/>
  <sheetViews>
    <sheetView workbookViewId="0">
      <selection activeCell="I8" sqref="I8"/>
    </sheetView>
  </sheetViews>
  <sheetFormatPr defaultRowHeight="23.25" x14ac:dyDescent="0.35"/>
  <cols>
    <col min="1" max="16384" width="9.140625" style="64"/>
  </cols>
  <sheetData>
    <row r="3" spans="2:9" x14ac:dyDescent="0.35">
      <c r="F3" s="64">
        <f>B5+B6+B7</f>
        <v>30</v>
      </c>
    </row>
    <row r="4" spans="2:9" x14ac:dyDescent="0.35">
      <c r="F4" s="64">
        <v>45</v>
      </c>
    </row>
    <row r="5" spans="2:9" x14ac:dyDescent="0.35">
      <c r="B5" s="64">
        <v>8</v>
      </c>
      <c r="F5" s="64">
        <f>B5+B6</f>
        <v>15</v>
      </c>
    </row>
    <row r="6" spans="2:9" x14ac:dyDescent="0.35">
      <c r="B6" s="64">
        <v>7</v>
      </c>
    </row>
    <row r="7" spans="2:9" x14ac:dyDescent="0.35">
      <c r="B7" s="64">
        <v>15</v>
      </c>
    </row>
    <row r="8" spans="2:9" x14ac:dyDescent="0.35">
      <c r="I8" s="64">
        <f>F3+F4+F5</f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20"/>
  <sheetViews>
    <sheetView topLeftCell="F1" workbookViewId="0">
      <selection activeCell="L22" sqref="L22"/>
    </sheetView>
  </sheetViews>
  <sheetFormatPr defaultRowHeight="15" x14ac:dyDescent="0.25"/>
  <cols>
    <col min="2" max="2" width="9.7109375" customWidth="1"/>
    <col min="3" max="3" width="14.42578125" customWidth="1"/>
    <col min="4" max="6" width="9.28515625" bestFit="1" customWidth="1"/>
    <col min="7" max="8" width="18" customWidth="1"/>
    <col min="9" max="9" width="12" bestFit="1" customWidth="1"/>
    <col min="10" max="10" width="11.28515625" customWidth="1"/>
    <col min="11" max="11" width="21" bestFit="1" customWidth="1"/>
    <col min="12" max="13" width="16" customWidth="1"/>
    <col min="14" max="14" width="9.7109375" bestFit="1" customWidth="1"/>
    <col min="15" max="15" width="12" bestFit="1" customWidth="1"/>
    <col min="16" max="16" width="10.28515625" customWidth="1"/>
  </cols>
  <sheetData>
    <row r="3" spans="2:16" ht="40.5" customHeight="1" x14ac:dyDescent="0.25">
      <c r="B3" s="10" t="s">
        <v>21</v>
      </c>
      <c r="C3" s="11" t="s">
        <v>0</v>
      </c>
      <c r="D3" s="11" t="s">
        <v>1</v>
      </c>
      <c r="E3" s="11" t="s">
        <v>2</v>
      </c>
      <c r="F3" s="11" t="s">
        <v>3</v>
      </c>
      <c r="G3" s="12" t="s">
        <v>23</v>
      </c>
      <c r="H3" s="12" t="s">
        <v>24</v>
      </c>
      <c r="I3" s="11" t="s">
        <v>4</v>
      </c>
      <c r="J3" s="11" t="s">
        <v>5</v>
      </c>
      <c r="K3" s="11" t="s">
        <v>6</v>
      </c>
      <c r="L3" s="13" t="s">
        <v>7</v>
      </c>
      <c r="M3" s="16" t="s">
        <v>19</v>
      </c>
      <c r="N3" s="14" t="s">
        <v>25</v>
      </c>
      <c r="O3" s="14" t="s">
        <v>20</v>
      </c>
      <c r="P3" s="15" t="s">
        <v>22</v>
      </c>
    </row>
    <row r="4" spans="2:16" ht="18.75" x14ac:dyDescent="0.4">
      <c r="B4" s="1">
        <v>1</v>
      </c>
      <c r="C4" s="2" t="s">
        <v>8</v>
      </c>
      <c r="D4" s="3">
        <v>2000</v>
      </c>
      <c r="E4" s="3">
        <v>1500</v>
      </c>
      <c r="F4" s="3">
        <v>300</v>
      </c>
      <c r="G4" s="3" t="b">
        <f>AND(Table2[[#This Row],[JAN]]&gt;1000,Table2[[#This Row],[FEB]]&gt;800,Table2[[#This Row],[MAR]]&gt;1500)</f>
        <v>0</v>
      </c>
      <c r="H4" s="3" t="b">
        <v>0</v>
      </c>
      <c r="I4" s="3">
        <f t="shared" ref="I4:I20" si="0">SUM(D4:F4)</f>
        <v>3800</v>
      </c>
      <c r="J4" s="3">
        <v>10000</v>
      </c>
      <c r="K4" s="3" t="str">
        <f>IF(I4&gt;J4,"Target Achieved","Not Achieved")</f>
        <v>Not Achieved</v>
      </c>
      <c r="L4" s="3">
        <f>IF(I4&gt;J4,I4*10%,I4*5%)</f>
        <v>190</v>
      </c>
      <c r="M4" s="4" t="e">
        <v>#DIV/0!</v>
      </c>
      <c r="N4" s="4" t="e">
        <f>L4/0</f>
        <v>#DIV/0!</v>
      </c>
      <c r="O4" s="5" t="str">
        <f>PROPER(C4)</f>
        <v>Ramesh</v>
      </c>
      <c r="P4" s="8"/>
    </row>
    <row r="5" spans="2:16" ht="18.75" x14ac:dyDescent="0.4">
      <c r="B5" s="1">
        <v>2</v>
      </c>
      <c r="C5" s="2" t="s">
        <v>9</v>
      </c>
      <c r="D5" s="3">
        <v>5000</v>
      </c>
      <c r="E5" s="3">
        <v>1200</v>
      </c>
      <c r="F5" s="3">
        <v>500</v>
      </c>
      <c r="G5" s="3" t="b">
        <f>AND(Table2[[#This Row],[JAN]]&gt;1000,Table2[[#This Row],[FEB]]&gt;800,Table2[[#This Row],[MAR]]&gt;1500)</f>
        <v>0</v>
      </c>
      <c r="H5" s="3" t="b">
        <v>0</v>
      </c>
      <c r="I5" s="3">
        <f t="shared" si="0"/>
        <v>6700</v>
      </c>
      <c r="J5" s="3">
        <v>12000</v>
      </c>
      <c r="K5" s="3" t="str">
        <f t="shared" ref="K5:K14" si="1">IF(I5&gt;J5,"Target Achieved","Not Achieved")</f>
        <v>Not Achieved</v>
      </c>
      <c r="L5" s="3">
        <f t="shared" ref="L5:L14" si="2">IF(I5&gt;J5,I5*10%,I5*5%)</f>
        <v>335</v>
      </c>
      <c r="M5" s="3" t="e">
        <v>#DIV/0!</v>
      </c>
      <c r="N5" s="3" t="e">
        <f t="shared" ref="N5:N20" si="3">L5/0</f>
        <v>#DIV/0!</v>
      </c>
      <c r="O5" s="6" t="str">
        <f t="shared" ref="O5:O14" si="4">PROPER(C5)</f>
        <v>Rakesh</v>
      </c>
      <c r="P5" s="9"/>
    </row>
    <row r="6" spans="2:16" ht="18.75" x14ac:dyDescent="0.4">
      <c r="B6" s="1">
        <v>3</v>
      </c>
      <c r="C6" s="2" t="s">
        <v>10</v>
      </c>
      <c r="D6" s="3">
        <v>3000</v>
      </c>
      <c r="E6" s="3">
        <v>800</v>
      </c>
      <c r="F6" s="3">
        <v>1200</v>
      </c>
      <c r="G6" s="3" t="b">
        <f>AND(Table2[[#This Row],[JAN]]&gt;1000,Table2[[#This Row],[FEB]]&gt;800,Table2[[#This Row],[MAR]]&gt;1500)</f>
        <v>0</v>
      </c>
      <c r="H6" s="3" t="b">
        <v>0</v>
      </c>
      <c r="I6" s="3">
        <f t="shared" si="0"/>
        <v>5000</v>
      </c>
      <c r="J6" s="3">
        <v>18000</v>
      </c>
      <c r="K6" s="3" t="str">
        <f t="shared" si="1"/>
        <v>Not Achieved</v>
      </c>
      <c r="L6" s="3">
        <f t="shared" si="2"/>
        <v>250</v>
      </c>
      <c r="M6" s="3" t="e">
        <v>#DIV/0!</v>
      </c>
      <c r="N6" s="3" t="e">
        <f t="shared" si="3"/>
        <v>#DIV/0!</v>
      </c>
      <c r="O6" s="6" t="str">
        <f t="shared" si="4"/>
        <v>Rahul</v>
      </c>
      <c r="P6" s="9"/>
    </row>
    <row r="7" spans="2:16" ht="18.75" x14ac:dyDescent="0.4">
      <c r="B7" s="1">
        <v>4</v>
      </c>
      <c r="C7" s="2" t="s">
        <v>11</v>
      </c>
      <c r="D7" s="3">
        <v>1000</v>
      </c>
      <c r="E7" s="3">
        <v>900</v>
      </c>
      <c r="F7" s="3">
        <v>1800</v>
      </c>
      <c r="G7" s="3" t="b">
        <f>AND(Table2[[#This Row],[JAN]]&gt;1000,Table2[[#This Row],[FEB]]&gt;800,Table2[[#This Row],[MAR]]&gt;1500)</f>
        <v>0</v>
      </c>
      <c r="H7" s="3" t="b">
        <v>0</v>
      </c>
      <c r="I7" s="3">
        <f t="shared" si="0"/>
        <v>3700</v>
      </c>
      <c r="J7" s="3">
        <v>10000</v>
      </c>
      <c r="K7" s="3" t="str">
        <f t="shared" si="1"/>
        <v>Not Achieved</v>
      </c>
      <c r="L7" s="3">
        <f t="shared" si="2"/>
        <v>185</v>
      </c>
      <c r="M7" s="3" t="e">
        <v>#DIV/0!</v>
      </c>
      <c r="N7" s="3" t="e">
        <f t="shared" si="3"/>
        <v>#DIV/0!</v>
      </c>
      <c r="O7" s="6" t="str">
        <f t="shared" si="4"/>
        <v>Pooja</v>
      </c>
      <c r="P7" s="9"/>
    </row>
    <row r="8" spans="2:16" ht="18.75" x14ac:dyDescent="0.4">
      <c r="B8" s="1">
        <v>5</v>
      </c>
      <c r="C8" s="2" t="s">
        <v>12</v>
      </c>
      <c r="D8" s="3">
        <v>500</v>
      </c>
      <c r="E8" s="3">
        <v>1000</v>
      </c>
      <c r="F8" s="3">
        <v>2300</v>
      </c>
      <c r="G8" s="3" t="b">
        <f>AND(Table2[[#This Row],[JAN]]&gt;1000,Table2[[#This Row],[FEB]]&gt;800,Table2[[#This Row],[MAR]]&gt;1500)</f>
        <v>0</v>
      </c>
      <c r="H8" s="3" t="b">
        <v>0</v>
      </c>
      <c r="I8" s="3">
        <f t="shared" si="0"/>
        <v>3800</v>
      </c>
      <c r="J8" s="3">
        <v>12000</v>
      </c>
      <c r="K8" s="3" t="str">
        <f t="shared" si="1"/>
        <v>Not Achieved</v>
      </c>
      <c r="L8" s="3">
        <f>IF(I8&gt;J8,I8*10%,I8*5%)</f>
        <v>190</v>
      </c>
      <c r="M8" s="3" t="e">
        <v>#DIV/0!</v>
      </c>
      <c r="N8" s="3" t="e">
        <f t="shared" si="3"/>
        <v>#DIV/0!</v>
      </c>
      <c r="O8" s="6" t="str">
        <f t="shared" si="4"/>
        <v>Manoj</v>
      </c>
      <c r="P8" s="9"/>
    </row>
    <row r="9" spans="2:16" ht="18.75" x14ac:dyDescent="0.4">
      <c r="B9" s="1">
        <v>6</v>
      </c>
      <c r="C9" s="2" t="s">
        <v>13</v>
      </c>
      <c r="D9" s="3"/>
      <c r="E9" s="3">
        <v>500</v>
      </c>
      <c r="F9" s="3">
        <v>2400</v>
      </c>
      <c r="G9" s="3" t="b">
        <f>AND(Table2[[#This Row],[JAN]]&gt;1000,Table2[[#This Row],[FEB]]&gt;800,Table2[[#This Row],[MAR]]&gt;1500)</f>
        <v>0</v>
      </c>
      <c r="H9" s="3" t="b">
        <v>0</v>
      </c>
      <c r="I9" s="3">
        <f t="shared" si="0"/>
        <v>2900</v>
      </c>
      <c r="J9" s="3">
        <v>10000</v>
      </c>
      <c r="K9" s="3" t="str">
        <f t="shared" si="1"/>
        <v>Not Achieved</v>
      </c>
      <c r="L9" s="3">
        <f t="shared" si="2"/>
        <v>145</v>
      </c>
      <c r="M9" s="3" t="e">
        <v>#DIV/0!</v>
      </c>
      <c r="N9" s="3" t="e">
        <f t="shared" si="3"/>
        <v>#DIV/0!</v>
      </c>
      <c r="O9" s="6" t="str">
        <f t="shared" si="4"/>
        <v>Ashok</v>
      </c>
      <c r="P9" s="9"/>
    </row>
    <row r="10" spans="2:16" ht="18.75" x14ac:dyDescent="0.4">
      <c r="B10" s="1">
        <v>7</v>
      </c>
      <c r="C10" s="2" t="s">
        <v>14</v>
      </c>
      <c r="D10" s="3">
        <v>1200</v>
      </c>
      <c r="E10" s="3">
        <v>1400</v>
      </c>
      <c r="F10" s="3">
        <v>1500</v>
      </c>
      <c r="G10" s="3" t="b">
        <f>AND(Table2[[#This Row],[JAN]]&gt;1000,Table2[[#This Row],[FEB]]&gt;800,Table2[[#This Row],[MAR]]&gt;1500)</f>
        <v>0</v>
      </c>
      <c r="H10" s="3" t="b">
        <v>1</v>
      </c>
      <c r="I10" s="3">
        <f t="shared" si="0"/>
        <v>4100</v>
      </c>
      <c r="J10" s="3"/>
      <c r="K10" s="3" t="str">
        <f t="shared" si="1"/>
        <v>Target Achieved</v>
      </c>
      <c r="L10" s="3">
        <f t="shared" si="2"/>
        <v>410</v>
      </c>
      <c r="M10" s="3" t="e">
        <v>#DIV/0!</v>
      </c>
      <c r="N10" s="3" t="e">
        <f t="shared" si="3"/>
        <v>#DIV/0!</v>
      </c>
      <c r="O10" s="6" t="str">
        <f t="shared" si="4"/>
        <v>Ajeet</v>
      </c>
      <c r="P10" s="9"/>
    </row>
    <row r="11" spans="2:16" ht="18.75" x14ac:dyDescent="0.4">
      <c r="B11" s="1">
        <v>8</v>
      </c>
      <c r="C11" s="2" t="s">
        <v>15</v>
      </c>
      <c r="D11" s="3">
        <v>1500</v>
      </c>
      <c r="E11" s="3">
        <v>1800</v>
      </c>
      <c r="F11" s="3">
        <v>1800</v>
      </c>
      <c r="G11" s="3" t="b">
        <f>AND(Table2[[#This Row],[JAN]]&gt;1000,Table2[[#This Row],[FEB]]&gt;800,Table2[[#This Row],[MAR]]&gt;1500)</f>
        <v>1</v>
      </c>
      <c r="H11" s="3" t="b">
        <v>1</v>
      </c>
      <c r="I11" s="3">
        <f t="shared" si="0"/>
        <v>5100</v>
      </c>
      <c r="J11" s="3">
        <v>10000</v>
      </c>
      <c r="K11" s="3" t="str">
        <f t="shared" si="1"/>
        <v>Not Achieved</v>
      </c>
      <c r="L11" s="3">
        <f t="shared" si="2"/>
        <v>255</v>
      </c>
      <c r="M11" s="3" t="e">
        <v>#DIV/0!</v>
      </c>
      <c r="N11" s="3" t="e">
        <f t="shared" si="3"/>
        <v>#DIV/0!</v>
      </c>
      <c r="O11" s="6" t="str">
        <f t="shared" si="4"/>
        <v>Alok</v>
      </c>
      <c r="P11" s="9"/>
    </row>
    <row r="12" spans="2:16" ht="18.75" x14ac:dyDescent="0.4">
      <c r="B12" s="1">
        <v>9</v>
      </c>
      <c r="C12" s="2" t="s">
        <v>16</v>
      </c>
      <c r="D12" s="3">
        <v>1800</v>
      </c>
      <c r="E12" s="3">
        <v>2500</v>
      </c>
      <c r="F12" s="3">
        <v>1700</v>
      </c>
      <c r="G12" s="3" t="b">
        <f>AND(Table2[[#This Row],[JAN]]&gt;1000,Table2[[#This Row],[FEB]]&gt;800,Table2[[#This Row],[MAR]]&gt;1500)</f>
        <v>1</v>
      </c>
      <c r="H12" s="3" t="b">
        <v>0</v>
      </c>
      <c r="I12" s="3">
        <f t="shared" si="0"/>
        <v>6000</v>
      </c>
      <c r="J12" s="3">
        <v>12000</v>
      </c>
      <c r="K12" s="3" t="str">
        <f t="shared" si="1"/>
        <v>Not Achieved</v>
      </c>
      <c r="L12" s="3">
        <f t="shared" si="2"/>
        <v>300</v>
      </c>
      <c r="M12" s="3" t="e">
        <v>#DIV/0!</v>
      </c>
      <c r="N12" s="3" t="e">
        <f t="shared" si="3"/>
        <v>#DIV/0!</v>
      </c>
      <c r="O12" s="6" t="str">
        <f t="shared" si="4"/>
        <v>Amrit</v>
      </c>
      <c r="P12" s="9"/>
    </row>
    <row r="13" spans="2:16" ht="18.75" x14ac:dyDescent="0.4">
      <c r="B13" s="1">
        <v>10</v>
      </c>
      <c r="C13" s="2" t="s">
        <v>17</v>
      </c>
      <c r="D13" s="3">
        <v>200</v>
      </c>
      <c r="E13" s="3">
        <v>3000</v>
      </c>
      <c r="F13" s="3">
        <v>1900</v>
      </c>
      <c r="G13" s="3" t="b">
        <f>AND(Table2[[#This Row],[JAN]]&gt;1000,Table2[[#This Row],[FEB]]&gt;800,Table2[[#This Row],[MAR]]&gt;1500)</f>
        <v>0</v>
      </c>
      <c r="H13" s="3" t="b">
        <v>1</v>
      </c>
      <c r="I13" s="3">
        <f t="shared" si="0"/>
        <v>5100</v>
      </c>
      <c r="J13" s="3">
        <v>10000</v>
      </c>
      <c r="K13" s="3" t="str">
        <f t="shared" si="1"/>
        <v>Not Achieved</v>
      </c>
      <c r="L13" s="3">
        <f t="shared" si="2"/>
        <v>255</v>
      </c>
      <c r="M13" s="3" t="e">
        <v>#DIV/0!</v>
      </c>
      <c r="N13" s="3" t="e">
        <f t="shared" si="3"/>
        <v>#DIV/0!</v>
      </c>
      <c r="O13" s="6" t="str">
        <f t="shared" si="4"/>
        <v>Surendra</v>
      </c>
      <c r="P13" s="9"/>
    </row>
    <row r="14" spans="2:16" ht="18.75" x14ac:dyDescent="0.4">
      <c r="B14" s="1">
        <v>11</v>
      </c>
      <c r="C14" s="2" t="s">
        <v>18</v>
      </c>
      <c r="D14" s="3">
        <v>1600</v>
      </c>
      <c r="E14" s="3">
        <v>1200</v>
      </c>
      <c r="F14" s="3">
        <v>2000</v>
      </c>
      <c r="G14" s="3" t="b">
        <f>AND(Table2[[#This Row],[JAN]]&gt;1000,Table2[[#This Row],[FEB]]&gt;800,Table2[[#This Row],[MAR]]&gt;1500)</f>
        <v>1</v>
      </c>
      <c r="H14" s="3" t="b">
        <v>0</v>
      </c>
      <c r="I14" s="3">
        <f t="shared" si="0"/>
        <v>4800</v>
      </c>
      <c r="J14" s="3">
        <v>10000</v>
      </c>
      <c r="K14" s="3" t="str">
        <f t="shared" si="1"/>
        <v>Not Achieved</v>
      </c>
      <c r="L14" s="3">
        <f t="shared" si="2"/>
        <v>240</v>
      </c>
      <c r="M14" s="3" t="e">
        <v>#DIV/0!</v>
      </c>
      <c r="N14" s="3" t="e">
        <f t="shared" si="3"/>
        <v>#DIV/0!</v>
      </c>
      <c r="O14" s="6" t="str">
        <f t="shared" si="4"/>
        <v>Shashi</v>
      </c>
      <c r="P14" s="9"/>
    </row>
    <row r="15" spans="2:16" ht="18.75" x14ac:dyDescent="0.4">
      <c r="B15" s="1">
        <v>12</v>
      </c>
      <c r="C15" s="2" t="s">
        <v>10</v>
      </c>
      <c r="D15" s="3">
        <v>800</v>
      </c>
      <c r="E15" s="3">
        <v>500</v>
      </c>
      <c r="F15" s="3">
        <v>2400</v>
      </c>
      <c r="G15" s="3" t="b">
        <f>AND(Table2[[#This Row],[JAN]]&gt;1000,Table2[[#This Row],[FEB]]&gt;800,Table2[[#This Row],[MAR]]&gt;1500)</f>
        <v>0</v>
      </c>
      <c r="H15" s="3" t="b">
        <v>0</v>
      </c>
      <c r="I15" s="3">
        <f t="shared" si="0"/>
        <v>3700</v>
      </c>
      <c r="J15" s="3">
        <v>10000</v>
      </c>
      <c r="K15" s="3" t="str">
        <f t="shared" ref="K15:K20" si="5">IF(I15&gt;J15,"Target Achieved","Not Achieved")</f>
        <v>Not Achieved</v>
      </c>
      <c r="L15" s="3"/>
      <c r="M15" s="3" t="e">
        <v>#DIV/0!</v>
      </c>
      <c r="N15" s="3" t="e">
        <f t="shared" si="3"/>
        <v>#DIV/0!</v>
      </c>
      <c r="O15" s="6" t="str">
        <f t="shared" ref="O15:O20" si="6">PROPER(C15)</f>
        <v>Rahul</v>
      </c>
      <c r="P15" s="9"/>
    </row>
    <row r="16" spans="2:16" ht="18.75" x14ac:dyDescent="0.4">
      <c r="B16" s="1">
        <v>13</v>
      </c>
      <c r="C16" s="2" t="s">
        <v>11</v>
      </c>
      <c r="D16" s="3">
        <v>1200</v>
      </c>
      <c r="E16" s="3">
        <v>1400</v>
      </c>
      <c r="F16" s="3">
        <v>1500</v>
      </c>
      <c r="G16" s="3" t="b">
        <f>AND(Table2[[#This Row],[JAN]]&gt;1000,Table2[[#This Row],[FEB]]&gt;800,Table2[[#This Row],[MAR]]&gt;1500)</f>
        <v>0</v>
      </c>
      <c r="H16" s="3" t="b">
        <v>1</v>
      </c>
      <c r="I16" s="3">
        <f t="shared" si="0"/>
        <v>4100</v>
      </c>
      <c r="J16" s="3">
        <v>12000</v>
      </c>
      <c r="K16" s="3" t="str">
        <f t="shared" si="5"/>
        <v>Not Achieved</v>
      </c>
      <c r="L16" s="3">
        <f t="shared" ref="L16:L20" si="7">IF(I16&gt;J16,I16*10%,I16*5%)</f>
        <v>205</v>
      </c>
      <c r="M16" s="3" t="e">
        <v>#DIV/0!</v>
      </c>
      <c r="N16" s="3" t="e">
        <f t="shared" si="3"/>
        <v>#DIV/0!</v>
      </c>
      <c r="O16" s="6" t="str">
        <f t="shared" si="6"/>
        <v>Pooja</v>
      </c>
      <c r="P16" s="9"/>
    </row>
    <row r="17" spans="2:16" ht="18.75" x14ac:dyDescent="0.4">
      <c r="B17" s="1">
        <v>14</v>
      </c>
      <c r="C17" s="2" t="s">
        <v>12</v>
      </c>
      <c r="D17" s="3">
        <v>1500</v>
      </c>
      <c r="E17" s="3">
        <v>1800</v>
      </c>
      <c r="F17" s="3">
        <v>1800</v>
      </c>
      <c r="G17" s="3" t="b">
        <f>AND(Table2[[#This Row],[JAN]]&gt;1000,Table2[[#This Row],[FEB]]&gt;800,Table2[[#This Row],[MAR]]&gt;1500)</f>
        <v>1</v>
      </c>
      <c r="H17" s="3" t="b">
        <v>1</v>
      </c>
      <c r="I17" s="3">
        <f t="shared" si="0"/>
        <v>5100</v>
      </c>
      <c r="J17" s="3">
        <v>10000</v>
      </c>
      <c r="K17" s="3" t="str">
        <f t="shared" si="5"/>
        <v>Not Achieved</v>
      </c>
      <c r="L17" s="3">
        <f t="shared" si="7"/>
        <v>255</v>
      </c>
      <c r="M17" s="3" t="e">
        <v>#DIV/0!</v>
      </c>
      <c r="N17" s="3" t="e">
        <f t="shared" si="3"/>
        <v>#DIV/0!</v>
      </c>
      <c r="O17" s="6" t="str">
        <f t="shared" si="6"/>
        <v>Manoj</v>
      </c>
      <c r="P17" s="9"/>
    </row>
    <row r="18" spans="2:16" ht="18.75" x14ac:dyDescent="0.4">
      <c r="B18" s="1">
        <v>15</v>
      </c>
      <c r="C18" s="2" t="s">
        <v>13</v>
      </c>
      <c r="D18" s="3">
        <v>1800</v>
      </c>
      <c r="E18" s="3">
        <v>2500</v>
      </c>
      <c r="F18" s="3">
        <v>1700</v>
      </c>
      <c r="G18" s="3" t="b">
        <f>AND(Table2[[#This Row],[JAN]]&gt;1000,Table2[[#This Row],[FEB]]&gt;800,Table2[[#This Row],[MAR]]&gt;1500)</f>
        <v>1</v>
      </c>
      <c r="H18" s="3" t="b">
        <v>0</v>
      </c>
      <c r="I18" s="3">
        <f t="shared" si="0"/>
        <v>6000</v>
      </c>
      <c r="J18" s="3">
        <v>12000</v>
      </c>
      <c r="K18" s="3" t="str">
        <f t="shared" si="5"/>
        <v>Not Achieved</v>
      </c>
      <c r="L18" s="3">
        <f t="shared" si="7"/>
        <v>300</v>
      </c>
      <c r="M18" s="3" t="e">
        <v>#DIV/0!</v>
      </c>
      <c r="N18" s="3" t="e">
        <f t="shared" si="3"/>
        <v>#DIV/0!</v>
      </c>
      <c r="O18" s="6" t="str">
        <f t="shared" si="6"/>
        <v>Ashok</v>
      </c>
      <c r="P18" s="9"/>
    </row>
    <row r="19" spans="2:16" ht="18.75" x14ac:dyDescent="0.4">
      <c r="B19" s="1">
        <v>16</v>
      </c>
      <c r="C19" s="2" t="s">
        <v>14</v>
      </c>
      <c r="D19" s="3">
        <v>200</v>
      </c>
      <c r="E19" s="3">
        <v>3000</v>
      </c>
      <c r="F19" s="3">
        <v>1900</v>
      </c>
      <c r="G19" s="3" t="b">
        <f>AND(Table2[[#This Row],[JAN]]&gt;1000,Table2[[#This Row],[FEB]]&gt;800,Table2[[#This Row],[MAR]]&gt;1500)</f>
        <v>0</v>
      </c>
      <c r="H19" s="3" t="b">
        <v>1</v>
      </c>
      <c r="I19" s="3">
        <f t="shared" si="0"/>
        <v>5100</v>
      </c>
      <c r="J19" s="3">
        <v>10000</v>
      </c>
      <c r="K19" s="3" t="str">
        <f t="shared" si="5"/>
        <v>Not Achieved</v>
      </c>
      <c r="L19" s="3">
        <f t="shared" si="7"/>
        <v>255</v>
      </c>
      <c r="M19" s="3" t="e">
        <v>#DIV/0!</v>
      </c>
      <c r="N19" s="3" t="e">
        <f t="shared" si="3"/>
        <v>#DIV/0!</v>
      </c>
      <c r="O19" s="6" t="str">
        <f t="shared" si="6"/>
        <v>Ajeet</v>
      </c>
      <c r="P19" s="9"/>
    </row>
    <row r="20" spans="2:16" ht="18.75" x14ac:dyDescent="0.4">
      <c r="B20" s="1">
        <v>17</v>
      </c>
      <c r="C20" s="2" t="s">
        <v>15</v>
      </c>
      <c r="D20" s="3">
        <v>1600</v>
      </c>
      <c r="E20" s="3">
        <v>1200</v>
      </c>
      <c r="F20" s="3">
        <v>2000</v>
      </c>
      <c r="G20" s="3" t="b">
        <f>AND(Table2[[#This Row],[JAN]]&gt;1000,Table2[[#This Row],[FEB]]&gt;800,Table2[[#This Row],[MAR]]&gt;1500)</f>
        <v>1</v>
      </c>
      <c r="H20" s="3"/>
      <c r="I20" s="3">
        <f t="shared" si="0"/>
        <v>4800</v>
      </c>
      <c r="J20" s="3">
        <v>10000</v>
      </c>
      <c r="K20" s="3" t="str">
        <f t="shared" si="5"/>
        <v>Not Achieved</v>
      </c>
      <c r="L20" s="3">
        <f t="shared" si="7"/>
        <v>240</v>
      </c>
      <c r="M20" s="3" t="e">
        <v>#DIV/0!</v>
      </c>
      <c r="N20" s="3" t="e">
        <f t="shared" si="3"/>
        <v>#DIV/0!</v>
      </c>
      <c r="O20" s="6" t="str">
        <f t="shared" si="6"/>
        <v>Alok</v>
      </c>
      <c r="P20" s="9"/>
    </row>
  </sheetData>
  <phoneticPr fontId="6" type="noConversion"/>
  <conditionalFormatting sqref="D3:J3 N3:P3">
    <cfRule type="cellIs" dxfId="27" priority="2" operator="between">
      <formula>2000</formula>
      <formula>5000</formula>
    </cfRule>
  </conditionalFormatting>
  <conditionalFormatting sqref="G4:H18">
    <cfRule type="containsText" dxfId="26" priority="1" operator="containsText" text="T">
      <formula>NOT(ISERROR(SEARCH("T",G4)))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EA11C-6D66-4A1B-99E1-9F50AD9265EE}">
  <dimension ref="B3:AC44"/>
  <sheetViews>
    <sheetView topLeftCell="B15" workbookViewId="0">
      <selection activeCell="B19" sqref="B19:N30"/>
    </sheetView>
  </sheetViews>
  <sheetFormatPr defaultRowHeight="15" x14ac:dyDescent="0.25"/>
  <sheetData>
    <row r="3" spans="2:29" ht="18.75" x14ac:dyDescent="0.4">
      <c r="B3" s="65" t="s">
        <v>60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Q3" s="65" t="s">
        <v>61</v>
      </c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7"/>
    </row>
    <row r="4" spans="2:29" ht="21" customHeight="1" x14ac:dyDescent="0.25">
      <c r="B4" s="33" t="s">
        <v>26</v>
      </c>
      <c r="C4" s="33" t="s">
        <v>27</v>
      </c>
      <c r="D4" s="33" t="s">
        <v>28</v>
      </c>
      <c r="E4" s="33" t="s">
        <v>29</v>
      </c>
      <c r="F4" s="33" t="s">
        <v>30</v>
      </c>
      <c r="G4" s="33" t="s">
        <v>31</v>
      </c>
      <c r="H4" s="33" t="s">
        <v>32</v>
      </c>
      <c r="I4" s="33" t="s">
        <v>33</v>
      </c>
      <c r="J4" s="33" t="s">
        <v>34</v>
      </c>
      <c r="K4" s="33" t="s">
        <v>35</v>
      </c>
      <c r="L4" s="33" t="s">
        <v>36</v>
      </c>
      <c r="M4" s="33" t="s">
        <v>37</v>
      </c>
      <c r="N4" s="33" t="s">
        <v>38</v>
      </c>
      <c r="Q4" s="33" t="s">
        <v>26</v>
      </c>
      <c r="R4" s="33" t="s">
        <v>27</v>
      </c>
      <c r="S4" s="33" t="s">
        <v>28</v>
      </c>
      <c r="T4" s="33" t="s">
        <v>29</v>
      </c>
      <c r="U4" s="33" t="s">
        <v>30</v>
      </c>
      <c r="V4" s="33" t="s">
        <v>31</v>
      </c>
      <c r="W4" s="33" t="s">
        <v>32</v>
      </c>
      <c r="X4" s="33" t="s">
        <v>33</v>
      </c>
      <c r="Y4" s="33" t="s">
        <v>34</v>
      </c>
      <c r="Z4" s="33" t="s">
        <v>35</v>
      </c>
      <c r="AA4" s="33" t="s">
        <v>36</v>
      </c>
      <c r="AB4" s="33" t="s">
        <v>37</v>
      </c>
      <c r="AC4" s="33" t="s">
        <v>38</v>
      </c>
    </row>
    <row r="5" spans="2:29" ht="21" x14ac:dyDescent="0.3">
      <c r="B5" s="34">
        <v>1</v>
      </c>
      <c r="C5" s="35" t="s">
        <v>39</v>
      </c>
      <c r="D5" s="36" t="s">
        <v>59</v>
      </c>
      <c r="E5" s="37" t="s">
        <v>40</v>
      </c>
      <c r="F5" s="38">
        <v>95</v>
      </c>
      <c r="G5" s="39">
        <v>95</v>
      </c>
      <c r="H5" s="40">
        <v>95</v>
      </c>
      <c r="I5" s="41">
        <v>95</v>
      </c>
      <c r="J5" s="34">
        <v>95</v>
      </c>
      <c r="K5" s="42">
        <f t="shared" ref="K5:K14" si="0">SUM(F5:J5)</f>
        <v>475</v>
      </c>
      <c r="L5" s="43" t="str">
        <f t="shared" ref="L5:L14" si="1">IF(AND(F5&gt;35,G5&gt;35,H5&gt;35,I5&gt;35,J5&gt;35),"PASS","FAIL")</f>
        <v>PASS</v>
      </c>
      <c r="M5" s="44">
        <f>IF(L5="PASS",K5/500,"NORESULT")</f>
        <v>0.95</v>
      </c>
      <c r="N5" s="42" t="str">
        <f t="shared" ref="N5:N14" si="2">IF(L5="PASS",IF(M5&gt;=80%,"A",IF(M5&gt;=70%,"B",IF(M5&gt;=60%,"C","D"))),"NO RESULT")</f>
        <v>A</v>
      </c>
      <c r="Q5" s="34">
        <v>1</v>
      </c>
      <c r="R5" s="35" t="s">
        <v>39</v>
      </c>
      <c r="S5" s="36" t="s">
        <v>59</v>
      </c>
      <c r="T5" s="37" t="s">
        <v>40</v>
      </c>
      <c r="U5" s="38">
        <v>95</v>
      </c>
      <c r="V5" s="39">
        <v>95</v>
      </c>
      <c r="W5" s="40">
        <v>95</v>
      </c>
      <c r="X5" s="41">
        <v>95</v>
      </c>
      <c r="Y5" s="34">
        <v>95</v>
      </c>
      <c r="Z5" s="42">
        <f t="shared" ref="Z5:Z14" si="3">SUM(U5:Y5)</f>
        <v>475</v>
      </c>
      <c r="AA5" s="43" t="str">
        <f t="shared" ref="AA5:AA14" si="4">IF(AND(U5&gt;35,V5&gt;35,W5&gt;35,X5&gt;35,Y5&gt;35),"PASS","FAIL")</f>
        <v>PASS</v>
      </c>
      <c r="AB5" s="44">
        <f>IF(AA5="PASS",Z5/500,"NORESULT")</f>
        <v>0.95</v>
      </c>
      <c r="AC5" s="42" t="str">
        <f t="shared" ref="AC5:AC14" si="5">IF(AA5="PASS",IF(AB5&gt;=80%,"A",IF(AB5&gt;=70%,"B",IF(AB5&gt;=60%,"C","D"))),"NO RESULT")</f>
        <v>A</v>
      </c>
    </row>
    <row r="6" spans="2:29" ht="21" x14ac:dyDescent="0.3">
      <c r="B6" s="34">
        <v>2</v>
      </c>
      <c r="C6" s="35" t="s">
        <v>41</v>
      </c>
      <c r="D6" s="36" t="s">
        <v>59</v>
      </c>
      <c r="E6" s="37" t="s">
        <v>42</v>
      </c>
      <c r="F6" s="38">
        <v>80</v>
      </c>
      <c r="G6" s="39">
        <v>75</v>
      </c>
      <c r="H6" s="40">
        <v>77</v>
      </c>
      <c r="I6" s="41">
        <v>65</v>
      </c>
      <c r="J6" s="34">
        <v>70</v>
      </c>
      <c r="K6" s="42">
        <f t="shared" si="0"/>
        <v>367</v>
      </c>
      <c r="L6" s="43" t="str">
        <f t="shared" si="1"/>
        <v>PASS</v>
      </c>
      <c r="M6" s="44">
        <f t="shared" ref="M6:M14" si="6">IF(L6="PASS",K6/500,"NO RESULT")</f>
        <v>0.73399999999999999</v>
      </c>
      <c r="N6" s="42" t="str">
        <f t="shared" si="2"/>
        <v>B</v>
      </c>
      <c r="Q6" s="34">
        <v>2</v>
      </c>
      <c r="R6" s="35" t="s">
        <v>41</v>
      </c>
      <c r="S6" s="36" t="s">
        <v>59</v>
      </c>
      <c r="T6" s="37" t="s">
        <v>42</v>
      </c>
      <c r="U6" s="38">
        <v>80</v>
      </c>
      <c r="V6" s="39">
        <v>75</v>
      </c>
      <c r="W6" s="40">
        <v>77</v>
      </c>
      <c r="X6" s="41">
        <v>65</v>
      </c>
      <c r="Y6" s="34">
        <v>70</v>
      </c>
      <c r="Z6" s="42">
        <f t="shared" si="3"/>
        <v>367</v>
      </c>
      <c r="AA6" s="43" t="str">
        <f t="shared" si="4"/>
        <v>PASS</v>
      </c>
      <c r="AB6" s="44">
        <f t="shared" ref="AB6:AB14" si="7">IF(AA6="PASS",Z6/500,"NO RESULT")</f>
        <v>0.73399999999999999</v>
      </c>
      <c r="AC6" s="42" t="str">
        <f t="shared" si="5"/>
        <v>B</v>
      </c>
    </row>
    <row r="7" spans="2:29" ht="21" x14ac:dyDescent="0.3">
      <c r="B7" s="34">
        <v>3</v>
      </c>
      <c r="C7" s="35" t="s">
        <v>43</v>
      </c>
      <c r="D7" s="36" t="s">
        <v>59</v>
      </c>
      <c r="E7" s="37" t="s">
        <v>44</v>
      </c>
      <c r="F7" s="38">
        <v>75</v>
      </c>
      <c r="G7" s="39">
        <v>70</v>
      </c>
      <c r="H7" s="40">
        <v>80</v>
      </c>
      <c r="I7" s="41">
        <v>75</v>
      </c>
      <c r="J7" s="34">
        <v>65</v>
      </c>
      <c r="K7" s="42">
        <f t="shared" si="0"/>
        <v>365</v>
      </c>
      <c r="L7" s="43" t="str">
        <f t="shared" si="1"/>
        <v>PASS</v>
      </c>
      <c r="M7" s="44">
        <f t="shared" si="6"/>
        <v>0.73</v>
      </c>
      <c r="N7" s="42" t="str">
        <f t="shared" si="2"/>
        <v>B</v>
      </c>
      <c r="Q7" s="34">
        <v>3</v>
      </c>
      <c r="R7" s="35" t="s">
        <v>43</v>
      </c>
      <c r="S7" s="36" t="s">
        <v>59</v>
      </c>
      <c r="T7" s="37" t="s">
        <v>44</v>
      </c>
      <c r="U7" s="38">
        <v>75</v>
      </c>
      <c r="V7" s="39">
        <v>70</v>
      </c>
      <c r="W7" s="40">
        <v>80</v>
      </c>
      <c r="X7" s="41">
        <v>75</v>
      </c>
      <c r="Y7" s="34">
        <v>65</v>
      </c>
      <c r="Z7" s="42">
        <f t="shared" si="3"/>
        <v>365</v>
      </c>
      <c r="AA7" s="43" t="str">
        <f t="shared" si="4"/>
        <v>PASS</v>
      </c>
      <c r="AB7" s="44">
        <f t="shared" si="7"/>
        <v>0.73</v>
      </c>
      <c r="AC7" s="42" t="str">
        <f t="shared" si="5"/>
        <v>B</v>
      </c>
    </row>
    <row r="8" spans="2:29" ht="21" x14ac:dyDescent="0.3">
      <c r="B8" s="34">
        <v>4</v>
      </c>
      <c r="C8" s="35" t="s">
        <v>45</v>
      </c>
      <c r="D8" s="36" t="s">
        <v>59</v>
      </c>
      <c r="E8" s="37" t="s">
        <v>46</v>
      </c>
      <c r="F8" s="38">
        <v>76</v>
      </c>
      <c r="G8" s="39">
        <v>71</v>
      </c>
      <c r="H8" s="40">
        <v>81</v>
      </c>
      <c r="I8" s="41">
        <v>76</v>
      </c>
      <c r="J8" s="34">
        <v>66</v>
      </c>
      <c r="K8" s="42">
        <f t="shared" si="0"/>
        <v>370</v>
      </c>
      <c r="L8" s="43" t="str">
        <f t="shared" si="1"/>
        <v>PASS</v>
      </c>
      <c r="M8" s="44">
        <f t="shared" si="6"/>
        <v>0.74</v>
      </c>
      <c r="N8" s="42" t="str">
        <f t="shared" si="2"/>
        <v>B</v>
      </c>
      <c r="Q8" s="34">
        <v>4</v>
      </c>
      <c r="R8" s="35" t="s">
        <v>45</v>
      </c>
      <c r="S8" s="36" t="s">
        <v>59</v>
      </c>
      <c r="T8" s="37" t="s">
        <v>46</v>
      </c>
      <c r="U8" s="38">
        <v>76</v>
      </c>
      <c r="V8" s="39">
        <v>71</v>
      </c>
      <c r="W8" s="40">
        <v>81</v>
      </c>
      <c r="X8" s="41">
        <v>76</v>
      </c>
      <c r="Y8" s="34">
        <v>66</v>
      </c>
      <c r="Z8" s="42">
        <f t="shared" si="3"/>
        <v>370</v>
      </c>
      <c r="AA8" s="43" t="str">
        <f t="shared" si="4"/>
        <v>PASS</v>
      </c>
      <c r="AB8" s="44">
        <f t="shared" si="7"/>
        <v>0.74</v>
      </c>
      <c r="AC8" s="42" t="str">
        <f t="shared" si="5"/>
        <v>B</v>
      </c>
    </row>
    <row r="9" spans="2:29" ht="21" x14ac:dyDescent="0.3">
      <c r="B9" s="34">
        <v>5</v>
      </c>
      <c r="C9" s="35" t="s">
        <v>47</v>
      </c>
      <c r="D9" s="36" t="s">
        <v>59</v>
      </c>
      <c r="E9" s="37" t="s">
        <v>48</v>
      </c>
      <c r="F9" s="38">
        <v>70</v>
      </c>
      <c r="G9" s="39">
        <v>65</v>
      </c>
      <c r="H9" s="40">
        <v>75</v>
      </c>
      <c r="I9" s="41">
        <v>70</v>
      </c>
      <c r="J9" s="34">
        <v>60</v>
      </c>
      <c r="K9" s="42">
        <f t="shared" si="0"/>
        <v>340</v>
      </c>
      <c r="L9" s="43" t="str">
        <f t="shared" si="1"/>
        <v>PASS</v>
      </c>
      <c r="M9" s="44">
        <f t="shared" si="6"/>
        <v>0.68</v>
      </c>
      <c r="N9" s="42" t="str">
        <f t="shared" si="2"/>
        <v>C</v>
      </c>
      <c r="Q9" s="34">
        <v>5</v>
      </c>
      <c r="R9" s="35" t="s">
        <v>47</v>
      </c>
      <c r="S9" s="36" t="s">
        <v>59</v>
      </c>
      <c r="T9" s="37" t="s">
        <v>48</v>
      </c>
      <c r="U9" s="38">
        <v>70</v>
      </c>
      <c r="V9" s="39">
        <v>65</v>
      </c>
      <c r="W9" s="40">
        <v>75</v>
      </c>
      <c r="X9" s="41">
        <v>70</v>
      </c>
      <c r="Y9" s="34">
        <v>60</v>
      </c>
      <c r="Z9" s="42">
        <f t="shared" si="3"/>
        <v>340</v>
      </c>
      <c r="AA9" s="43" t="str">
        <f t="shared" si="4"/>
        <v>PASS</v>
      </c>
      <c r="AB9" s="44">
        <f t="shared" si="7"/>
        <v>0.68</v>
      </c>
      <c r="AC9" s="42" t="str">
        <f t="shared" si="5"/>
        <v>C</v>
      </c>
    </row>
    <row r="10" spans="2:29" ht="21" x14ac:dyDescent="0.3">
      <c r="B10" s="34">
        <v>6</v>
      </c>
      <c r="C10" s="35" t="s">
        <v>49</v>
      </c>
      <c r="D10" s="36" t="s">
        <v>59</v>
      </c>
      <c r="E10" s="37" t="s">
        <v>50</v>
      </c>
      <c r="F10" s="38">
        <v>86</v>
      </c>
      <c r="G10" s="39">
        <v>71</v>
      </c>
      <c r="H10" s="40">
        <v>67</v>
      </c>
      <c r="I10" s="41">
        <v>56</v>
      </c>
      <c r="J10" s="34">
        <v>34</v>
      </c>
      <c r="K10" s="42">
        <f t="shared" si="0"/>
        <v>314</v>
      </c>
      <c r="L10" s="43" t="str">
        <f t="shared" si="1"/>
        <v>FAIL</v>
      </c>
      <c r="M10" s="44" t="str">
        <f t="shared" si="6"/>
        <v>NO RESULT</v>
      </c>
      <c r="N10" s="42" t="str">
        <f t="shared" si="2"/>
        <v>NO RESULT</v>
      </c>
      <c r="Q10" s="34">
        <v>6</v>
      </c>
      <c r="R10" s="35" t="s">
        <v>49</v>
      </c>
      <c r="S10" s="36" t="s">
        <v>59</v>
      </c>
      <c r="T10" s="37" t="s">
        <v>50</v>
      </c>
      <c r="U10" s="38">
        <v>86</v>
      </c>
      <c r="V10" s="39">
        <v>71</v>
      </c>
      <c r="W10" s="40">
        <v>67</v>
      </c>
      <c r="X10" s="41">
        <v>56</v>
      </c>
      <c r="Y10" s="34">
        <v>34</v>
      </c>
      <c r="Z10" s="42">
        <f t="shared" si="3"/>
        <v>314</v>
      </c>
      <c r="AA10" s="43" t="str">
        <f t="shared" si="4"/>
        <v>FAIL</v>
      </c>
      <c r="AB10" s="44" t="str">
        <f t="shared" si="7"/>
        <v>NO RESULT</v>
      </c>
      <c r="AC10" s="42" t="str">
        <f t="shared" si="5"/>
        <v>NO RESULT</v>
      </c>
    </row>
    <row r="11" spans="2:29" ht="21" x14ac:dyDescent="0.3">
      <c r="B11" s="34">
        <v>7</v>
      </c>
      <c r="C11" s="35" t="s">
        <v>51</v>
      </c>
      <c r="D11" s="36" t="s">
        <v>59</v>
      </c>
      <c r="E11" s="37" t="s">
        <v>52</v>
      </c>
      <c r="F11" s="38">
        <v>88</v>
      </c>
      <c r="G11" s="39">
        <v>70</v>
      </c>
      <c r="H11" s="40">
        <v>76</v>
      </c>
      <c r="I11" s="41">
        <v>61</v>
      </c>
      <c r="J11" s="34">
        <v>25</v>
      </c>
      <c r="K11" s="42">
        <f t="shared" si="0"/>
        <v>320</v>
      </c>
      <c r="L11" s="43" t="str">
        <f t="shared" si="1"/>
        <v>FAIL</v>
      </c>
      <c r="M11" s="44" t="str">
        <f t="shared" si="6"/>
        <v>NO RESULT</v>
      </c>
      <c r="N11" s="42" t="str">
        <f t="shared" si="2"/>
        <v>NO RESULT</v>
      </c>
      <c r="Q11" s="34">
        <v>7</v>
      </c>
      <c r="R11" s="35" t="s">
        <v>51</v>
      </c>
      <c r="S11" s="36" t="s">
        <v>59</v>
      </c>
      <c r="T11" s="37" t="s">
        <v>52</v>
      </c>
      <c r="U11" s="38">
        <v>88</v>
      </c>
      <c r="V11" s="39">
        <v>70</v>
      </c>
      <c r="W11" s="40">
        <v>76</v>
      </c>
      <c r="X11" s="41">
        <v>61</v>
      </c>
      <c r="Y11" s="34">
        <v>25</v>
      </c>
      <c r="Z11" s="42">
        <f t="shared" si="3"/>
        <v>320</v>
      </c>
      <c r="AA11" s="43" t="str">
        <f t="shared" si="4"/>
        <v>FAIL</v>
      </c>
      <c r="AB11" s="44" t="str">
        <f t="shared" si="7"/>
        <v>NO RESULT</v>
      </c>
      <c r="AC11" s="42" t="str">
        <f t="shared" si="5"/>
        <v>NO RESULT</v>
      </c>
    </row>
    <row r="12" spans="2:29" ht="21" x14ac:dyDescent="0.3">
      <c r="B12" s="34">
        <v>8</v>
      </c>
      <c r="C12" s="35" t="s">
        <v>53</v>
      </c>
      <c r="D12" s="36" t="s">
        <v>59</v>
      </c>
      <c r="E12" s="37" t="s">
        <v>54</v>
      </c>
      <c r="F12" s="38">
        <v>76</v>
      </c>
      <c r="G12" s="39">
        <v>65</v>
      </c>
      <c r="H12" s="40">
        <v>88</v>
      </c>
      <c r="I12" s="41">
        <v>67</v>
      </c>
      <c r="J12" s="34">
        <v>45</v>
      </c>
      <c r="K12" s="42">
        <f t="shared" si="0"/>
        <v>341</v>
      </c>
      <c r="L12" s="43" t="str">
        <f t="shared" si="1"/>
        <v>PASS</v>
      </c>
      <c r="M12" s="44">
        <f t="shared" si="6"/>
        <v>0.68200000000000005</v>
      </c>
      <c r="N12" s="42" t="str">
        <f t="shared" si="2"/>
        <v>C</v>
      </c>
      <c r="Q12" s="34">
        <v>8</v>
      </c>
      <c r="R12" s="35" t="s">
        <v>53</v>
      </c>
      <c r="S12" s="36" t="s">
        <v>59</v>
      </c>
      <c r="T12" s="37" t="s">
        <v>54</v>
      </c>
      <c r="U12" s="38">
        <v>76</v>
      </c>
      <c r="V12" s="39">
        <v>65</v>
      </c>
      <c r="W12" s="40">
        <v>88</v>
      </c>
      <c r="X12" s="41">
        <v>67</v>
      </c>
      <c r="Y12" s="34">
        <v>45</v>
      </c>
      <c r="Z12" s="42">
        <f t="shared" si="3"/>
        <v>341</v>
      </c>
      <c r="AA12" s="43" t="str">
        <f t="shared" si="4"/>
        <v>PASS</v>
      </c>
      <c r="AB12" s="44">
        <f t="shared" si="7"/>
        <v>0.68200000000000005</v>
      </c>
      <c r="AC12" s="42" t="str">
        <f t="shared" si="5"/>
        <v>C</v>
      </c>
    </row>
    <row r="13" spans="2:29" ht="21" x14ac:dyDescent="0.3">
      <c r="B13" s="34">
        <v>9</v>
      </c>
      <c r="C13" s="35" t="s">
        <v>55</v>
      </c>
      <c r="D13" s="36" t="s">
        <v>59</v>
      </c>
      <c r="E13" s="37" t="s">
        <v>56</v>
      </c>
      <c r="F13" s="38">
        <v>77</v>
      </c>
      <c r="G13" s="39">
        <v>67</v>
      </c>
      <c r="H13" s="40">
        <v>76</v>
      </c>
      <c r="I13" s="41">
        <v>54</v>
      </c>
      <c r="J13" s="34">
        <v>87</v>
      </c>
      <c r="K13" s="42">
        <f t="shared" si="0"/>
        <v>361</v>
      </c>
      <c r="L13" s="43" t="str">
        <f t="shared" si="1"/>
        <v>PASS</v>
      </c>
      <c r="M13" s="44">
        <f t="shared" si="6"/>
        <v>0.72199999999999998</v>
      </c>
      <c r="N13" s="42" t="str">
        <f t="shared" si="2"/>
        <v>B</v>
      </c>
      <c r="Q13" s="34">
        <v>9</v>
      </c>
      <c r="R13" s="35" t="s">
        <v>55</v>
      </c>
      <c r="S13" s="36" t="s">
        <v>59</v>
      </c>
      <c r="T13" s="37" t="s">
        <v>56</v>
      </c>
      <c r="U13" s="38">
        <v>77</v>
      </c>
      <c r="V13" s="39">
        <v>67</v>
      </c>
      <c r="W13" s="40">
        <v>76</v>
      </c>
      <c r="X13" s="41">
        <v>54</v>
      </c>
      <c r="Y13" s="34">
        <v>87</v>
      </c>
      <c r="Z13" s="42">
        <f t="shared" si="3"/>
        <v>361</v>
      </c>
      <c r="AA13" s="43" t="str">
        <f t="shared" si="4"/>
        <v>PASS</v>
      </c>
      <c r="AB13" s="44">
        <f t="shared" si="7"/>
        <v>0.72199999999999998</v>
      </c>
      <c r="AC13" s="42" t="str">
        <f t="shared" si="5"/>
        <v>B</v>
      </c>
    </row>
    <row r="14" spans="2:29" ht="21" x14ac:dyDescent="0.3">
      <c r="B14" s="34">
        <v>10</v>
      </c>
      <c r="C14" s="35" t="s">
        <v>57</v>
      </c>
      <c r="D14" s="36" t="s">
        <v>59</v>
      </c>
      <c r="E14" s="37" t="s">
        <v>58</v>
      </c>
      <c r="F14" s="38">
        <v>78</v>
      </c>
      <c r="G14" s="39">
        <v>71</v>
      </c>
      <c r="H14" s="40">
        <v>56</v>
      </c>
      <c r="I14" s="41">
        <v>88</v>
      </c>
      <c r="J14" s="34">
        <v>71</v>
      </c>
      <c r="K14" s="42">
        <f t="shared" si="0"/>
        <v>364</v>
      </c>
      <c r="L14" s="43" t="str">
        <f t="shared" si="1"/>
        <v>PASS</v>
      </c>
      <c r="M14" s="44">
        <f t="shared" si="6"/>
        <v>0.72799999999999998</v>
      </c>
      <c r="N14" s="42" t="str">
        <f t="shared" si="2"/>
        <v>B</v>
      </c>
      <c r="Q14" s="34">
        <v>10</v>
      </c>
      <c r="R14" s="35" t="s">
        <v>57</v>
      </c>
      <c r="S14" s="36" t="s">
        <v>59</v>
      </c>
      <c r="T14" s="37" t="s">
        <v>58</v>
      </c>
      <c r="U14" s="38">
        <v>78</v>
      </c>
      <c r="V14" s="39">
        <v>71</v>
      </c>
      <c r="W14" s="40">
        <v>56</v>
      </c>
      <c r="X14" s="41">
        <v>88</v>
      </c>
      <c r="Y14" s="34">
        <v>71</v>
      </c>
      <c r="Z14" s="42">
        <f t="shared" si="3"/>
        <v>364</v>
      </c>
      <c r="AA14" s="43" t="str">
        <f t="shared" si="4"/>
        <v>PASS</v>
      </c>
      <c r="AB14" s="44">
        <f t="shared" si="7"/>
        <v>0.72799999999999998</v>
      </c>
      <c r="AC14" s="42" t="str">
        <f t="shared" si="5"/>
        <v>B</v>
      </c>
    </row>
    <row r="19" spans="2:29" ht="18.75" x14ac:dyDescent="0.4">
      <c r="B19" s="65" t="s">
        <v>68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7"/>
      <c r="Q19" s="65" t="s">
        <v>62</v>
      </c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7"/>
    </row>
    <row r="20" spans="2:29" ht="17.25" x14ac:dyDescent="0.25"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  <c r="H20" s="33" t="s">
        <v>32</v>
      </c>
      <c r="I20" s="33" t="s">
        <v>33</v>
      </c>
      <c r="J20" s="33" t="s">
        <v>34</v>
      </c>
      <c r="K20" s="33" t="s">
        <v>35</v>
      </c>
      <c r="L20" s="33" t="s">
        <v>36</v>
      </c>
      <c r="M20" s="33" t="s">
        <v>37</v>
      </c>
      <c r="N20" s="33" t="s">
        <v>38</v>
      </c>
      <c r="Q20" s="33" t="s">
        <v>26</v>
      </c>
      <c r="R20" s="33" t="s">
        <v>27</v>
      </c>
      <c r="S20" s="33" t="s">
        <v>28</v>
      </c>
      <c r="T20" s="33" t="s">
        <v>29</v>
      </c>
      <c r="U20" s="33" t="s">
        <v>30</v>
      </c>
      <c r="V20" s="33" t="s">
        <v>31</v>
      </c>
      <c r="W20" s="33" t="s">
        <v>32</v>
      </c>
      <c r="X20" s="33" t="s">
        <v>33</v>
      </c>
      <c r="Y20" s="33" t="s">
        <v>34</v>
      </c>
      <c r="Z20" s="33" t="s">
        <v>35</v>
      </c>
      <c r="AA20" s="33" t="s">
        <v>36</v>
      </c>
      <c r="AB20" s="33" t="s">
        <v>37</v>
      </c>
      <c r="AC20" s="33" t="s">
        <v>38</v>
      </c>
    </row>
    <row r="21" spans="2:29" ht="21" x14ac:dyDescent="0.3">
      <c r="B21" s="34">
        <v>1</v>
      </c>
      <c r="C21" s="35" t="s">
        <v>39</v>
      </c>
      <c r="D21" s="36" t="s">
        <v>59</v>
      </c>
      <c r="E21" s="37" t="s">
        <v>40</v>
      </c>
      <c r="F21" s="38">
        <v>95</v>
      </c>
      <c r="G21" s="39">
        <v>95</v>
      </c>
      <c r="H21" s="40">
        <v>95</v>
      </c>
      <c r="I21" s="41">
        <v>95</v>
      </c>
      <c r="J21" s="34">
        <v>95</v>
      </c>
      <c r="K21" s="42">
        <f t="shared" ref="K21:K30" si="8">SUM(F21:J21)</f>
        <v>475</v>
      </c>
      <c r="L21" s="43" t="str">
        <f t="shared" ref="L21:L30" si="9">IF(AND(F21&gt;35,G21&gt;35,H21&gt;35,I21&gt;35,J21&gt;35),"PASS","FAIL")</f>
        <v>PASS</v>
      </c>
      <c r="M21" s="44">
        <f>IF(L21="PASS",K21/500,"NORESULT")</f>
        <v>0.95</v>
      </c>
      <c r="N21" s="42" t="str">
        <f t="shared" ref="N21:N30" si="10">IF(L21="PASS",IF(M21&gt;=80%,"A",IF(M21&gt;=70%,"B",IF(M21&gt;=60%,"C","D"))),"NO RESULT")</f>
        <v>A</v>
      </c>
      <c r="Q21" s="34">
        <v>1</v>
      </c>
      <c r="R21" s="35" t="s">
        <v>39</v>
      </c>
      <c r="S21" s="36" t="s">
        <v>59</v>
      </c>
      <c r="T21" s="37" t="s">
        <v>40</v>
      </c>
      <c r="U21" s="38">
        <v>95</v>
      </c>
      <c r="V21" s="39">
        <v>95</v>
      </c>
      <c r="W21" s="40">
        <v>95</v>
      </c>
      <c r="X21" s="41">
        <v>95</v>
      </c>
      <c r="Y21" s="34">
        <v>95</v>
      </c>
      <c r="Z21" s="42">
        <f t="shared" ref="Z21:Z30" si="11">SUM(U21:Y21)</f>
        <v>475</v>
      </c>
      <c r="AA21" s="43" t="str">
        <f t="shared" ref="AA21:AA30" si="12">IF(AND(U21&gt;35,V21&gt;35,W21&gt;35,X21&gt;35,Y21&gt;35),"PASS","FAIL")</f>
        <v>PASS</v>
      </c>
      <c r="AB21" s="44">
        <f>IF(AA21="PASS",Z21/500,"NORESULT")</f>
        <v>0.95</v>
      </c>
      <c r="AC21" s="42" t="str">
        <f t="shared" ref="AC21:AC30" si="13">IF(AA21="PASS",IF(AB21&gt;=80%,"A",IF(AB21&gt;=70%,"B",IF(AB21&gt;=60%,"C","D"))),"NO RESULT")</f>
        <v>A</v>
      </c>
    </row>
    <row r="22" spans="2:29" ht="21" x14ac:dyDescent="0.3">
      <c r="B22" s="34">
        <v>2</v>
      </c>
      <c r="C22" s="35" t="s">
        <v>41</v>
      </c>
      <c r="D22" s="36" t="s">
        <v>59</v>
      </c>
      <c r="E22" s="37" t="s">
        <v>42</v>
      </c>
      <c r="F22" s="38">
        <v>80</v>
      </c>
      <c r="G22" s="39">
        <v>75</v>
      </c>
      <c r="H22" s="40">
        <v>77</v>
      </c>
      <c r="I22" s="41">
        <v>65</v>
      </c>
      <c r="J22" s="34">
        <v>70</v>
      </c>
      <c r="K22" s="42">
        <f t="shared" si="8"/>
        <v>367</v>
      </c>
      <c r="L22" s="43" t="str">
        <f t="shared" si="9"/>
        <v>PASS</v>
      </c>
      <c r="M22" s="44">
        <f t="shared" ref="M22:M30" si="14">IF(L22="PASS",K22/500,"NO RESULT")</f>
        <v>0.73399999999999999</v>
      </c>
      <c r="N22" s="42" t="str">
        <f t="shared" si="10"/>
        <v>B</v>
      </c>
      <c r="Q22" s="34">
        <v>2</v>
      </c>
      <c r="R22" s="35" t="s">
        <v>41</v>
      </c>
      <c r="S22" s="36" t="s">
        <v>59</v>
      </c>
      <c r="T22" s="37" t="s">
        <v>42</v>
      </c>
      <c r="U22" s="38">
        <v>80</v>
      </c>
      <c r="V22" s="39">
        <v>75</v>
      </c>
      <c r="W22" s="40">
        <v>77</v>
      </c>
      <c r="X22" s="41">
        <v>65</v>
      </c>
      <c r="Y22" s="34">
        <v>70</v>
      </c>
      <c r="Z22" s="42">
        <f t="shared" si="11"/>
        <v>367</v>
      </c>
      <c r="AA22" s="43" t="str">
        <f t="shared" si="12"/>
        <v>PASS</v>
      </c>
      <c r="AB22" s="44">
        <f t="shared" ref="AB22:AB30" si="15">IF(AA22="PASS",Z22/500,"NO RESULT")</f>
        <v>0.73399999999999999</v>
      </c>
      <c r="AC22" s="42" t="str">
        <f t="shared" si="13"/>
        <v>B</v>
      </c>
    </row>
    <row r="23" spans="2:29" ht="21" x14ac:dyDescent="0.3">
      <c r="B23" s="34">
        <v>3</v>
      </c>
      <c r="C23" s="35" t="s">
        <v>43</v>
      </c>
      <c r="D23" s="36" t="s">
        <v>59</v>
      </c>
      <c r="E23" s="37" t="s">
        <v>44</v>
      </c>
      <c r="F23" s="38">
        <v>75</v>
      </c>
      <c r="G23" s="39">
        <v>70</v>
      </c>
      <c r="H23" s="40">
        <v>80</v>
      </c>
      <c r="I23" s="41">
        <v>75</v>
      </c>
      <c r="J23" s="34">
        <v>65</v>
      </c>
      <c r="K23" s="42">
        <f t="shared" si="8"/>
        <v>365</v>
      </c>
      <c r="L23" s="43" t="str">
        <f t="shared" si="9"/>
        <v>PASS</v>
      </c>
      <c r="M23" s="44">
        <f t="shared" si="14"/>
        <v>0.73</v>
      </c>
      <c r="N23" s="42" t="str">
        <f t="shared" si="10"/>
        <v>B</v>
      </c>
      <c r="Q23" s="34">
        <v>3</v>
      </c>
      <c r="R23" s="35" t="s">
        <v>43</v>
      </c>
      <c r="S23" s="36" t="s">
        <v>59</v>
      </c>
      <c r="T23" s="37" t="s">
        <v>44</v>
      </c>
      <c r="U23" s="38">
        <v>75</v>
      </c>
      <c r="V23" s="39">
        <v>70</v>
      </c>
      <c r="W23" s="40">
        <v>80</v>
      </c>
      <c r="X23" s="41">
        <v>75</v>
      </c>
      <c r="Y23" s="34">
        <v>65</v>
      </c>
      <c r="Z23" s="42">
        <f t="shared" si="11"/>
        <v>365</v>
      </c>
      <c r="AA23" s="43" t="str">
        <f t="shared" si="12"/>
        <v>PASS</v>
      </c>
      <c r="AB23" s="44">
        <f t="shared" si="15"/>
        <v>0.73</v>
      </c>
      <c r="AC23" s="42" t="str">
        <f t="shared" si="13"/>
        <v>B</v>
      </c>
    </row>
    <row r="24" spans="2:29" ht="21" x14ac:dyDescent="0.3">
      <c r="B24" s="34">
        <v>4</v>
      </c>
      <c r="C24" s="35" t="s">
        <v>45</v>
      </c>
      <c r="D24" s="36" t="s">
        <v>59</v>
      </c>
      <c r="E24" s="37" t="s">
        <v>46</v>
      </c>
      <c r="F24" s="38">
        <v>76</v>
      </c>
      <c r="G24" s="39">
        <v>71</v>
      </c>
      <c r="H24" s="40">
        <v>81</v>
      </c>
      <c r="I24" s="41">
        <v>76</v>
      </c>
      <c r="J24" s="34">
        <v>66</v>
      </c>
      <c r="K24" s="42">
        <f t="shared" si="8"/>
        <v>370</v>
      </c>
      <c r="L24" s="43" t="str">
        <f t="shared" si="9"/>
        <v>PASS</v>
      </c>
      <c r="M24" s="44">
        <f t="shared" si="14"/>
        <v>0.74</v>
      </c>
      <c r="N24" s="42" t="str">
        <f t="shared" si="10"/>
        <v>B</v>
      </c>
      <c r="Q24" s="34">
        <v>4</v>
      </c>
      <c r="R24" s="35" t="s">
        <v>45</v>
      </c>
      <c r="S24" s="36" t="s">
        <v>59</v>
      </c>
      <c r="T24" s="37" t="s">
        <v>46</v>
      </c>
      <c r="U24" s="38">
        <v>76</v>
      </c>
      <c r="V24" s="39">
        <v>71</v>
      </c>
      <c r="W24" s="40">
        <v>81</v>
      </c>
      <c r="X24" s="41">
        <v>76</v>
      </c>
      <c r="Y24" s="34">
        <v>66</v>
      </c>
      <c r="Z24" s="42">
        <f t="shared" si="11"/>
        <v>370</v>
      </c>
      <c r="AA24" s="43" t="str">
        <f t="shared" si="12"/>
        <v>PASS</v>
      </c>
      <c r="AB24" s="44">
        <f t="shared" si="15"/>
        <v>0.74</v>
      </c>
      <c r="AC24" s="42" t="str">
        <f t="shared" si="13"/>
        <v>B</v>
      </c>
    </row>
    <row r="25" spans="2:29" ht="21" x14ac:dyDescent="0.3">
      <c r="B25" s="34">
        <v>5</v>
      </c>
      <c r="C25" s="35" t="s">
        <v>47</v>
      </c>
      <c r="D25" s="36" t="s">
        <v>59</v>
      </c>
      <c r="E25" s="37" t="s">
        <v>48</v>
      </c>
      <c r="F25" s="38">
        <v>70</v>
      </c>
      <c r="G25" s="39">
        <v>65</v>
      </c>
      <c r="H25" s="40">
        <v>75</v>
      </c>
      <c r="I25" s="41">
        <v>70</v>
      </c>
      <c r="J25" s="34">
        <v>60</v>
      </c>
      <c r="K25" s="42">
        <f t="shared" si="8"/>
        <v>340</v>
      </c>
      <c r="L25" s="43" t="str">
        <f t="shared" si="9"/>
        <v>PASS</v>
      </c>
      <c r="M25" s="44">
        <f t="shared" si="14"/>
        <v>0.68</v>
      </c>
      <c r="N25" s="42" t="str">
        <f t="shared" si="10"/>
        <v>C</v>
      </c>
      <c r="Q25" s="34">
        <v>5</v>
      </c>
      <c r="R25" s="35" t="s">
        <v>47</v>
      </c>
      <c r="S25" s="36" t="s">
        <v>59</v>
      </c>
      <c r="T25" s="37" t="s">
        <v>48</v>
      </c>
      <c r="U25" s="38">
        <v>70</v>
      </c>
      <c r="V25" s="39">
        <v>65</v>
      </c>
      <c r="W25" s="40">
        <v>75</v>
      </c>
      <c r="X25" s="41">
        <v>70</v>
      </c>
      <c r="Y25" s="34">
        <v>60</v>
      </c>
      <c r="Z25" s="42">
        <f t="shared" si="11"/>
        <v>340</v>
      </c>
      <c r="AA25" s="43" t="str">
        <f t="shared" si="12"/>
        <v>PASS</v>
      </c>
      <c r="AB25" s="44">
        <f t="shared" si="15"/>
        <v>0.68</v>
      </c>
      <c r="AC25" s="42" t="str">
        <f t="shared" si="13"/>
        <v>C</v>
      </c>
    </row>
    <row r="26" spans="2:29" ht="21" x14ac:dyDescent="0.3">
      <c r="B26" s="34">
        <v>6</v>
      </c>
      <c r="C26" s="35" t="s">
        <v>49</v>
      </c>
      <c r="D26" s="36" t="s">
        <v>59</v>
      </c>
      <c r="E26" s="37" t="s">
        <v>50</v>
      </c>
      <c r="F26" s="38">
        <v>86</v>
      </c>
      <c r="G26" s="39">
        <v>71</v>
      </c>
      <c r="H26" s="40">
        <v>67</v>
      </c>
      <c r="I26" s="41">
        <v>56</v>
      </c>
      <c r="J26" s="34">
        <v>34</v>
      </c>
      <c r="K26" s="42">
        <f t="shared" si="8"/>
        <v>314</v>
      </c>
      <c r="L26" s="43" t="str">
        <f t="shared" si="9"/>
        <v>FAIL</v>
      </c>
      <c r="M26" s="44" t="str">
        <f t="shared" si="14"/>
        <v>NO RESULT</v>
      </c>
      <c r="N26" s="42" t="str">
        <f t="shared" si="10"/>
        <v>NO RESULT</v>
      </c>
      <c r="Q26" s="34">
        <v>6</v>
      </c>
      <c r="R26" s="35" t="s">
        <v>49</v>
      </c>
      <c r="S26" s="36" t="s">
        <v>59</v>
      </c>
      <c r="T26" s="37" t="s">
        <v>50</v>
      </c>
      <c r="U26" s="38">
        <v>86</v>
      </c>
      <c r="V26" s="39">
        <v>71</v>
      </c>
      <c r="W26" s="40">
        <v>67</v>
      </c>
      <c r="X26" s="41">
        <v>56</v>
      </c>
      <c r="Y26" s="34">
        <v>34</v>
      </c>
      <c r="Z26" s="42">
        <f t="shared" si="11"/>
        <v>314</v>
      </c>
      <c r="AA26" s="43" t="str">
        <f t="shared" si="12"/>
        <v>FAIL</v>
      </c>
      <c r="AB26" s="44" t="str">
        <f t="shared" si="15"/>
        <v>NO RESULT</v>
      </c>
      <c r="AC26" s="42" t="str">
        <f t="shared" si="13"/>
        <v>NO RESULT</v>
      </c>
    </row>
    <row r="27" spans="2:29" ht="21" x14ac:dyDescent="0.3">
      <c r="B27" s="34">
        <v>7</v>
      </c>
      <c r="C27" s="35" t="s">
        <v>51</v>
      </c>
      <c r="D27" s="36" t="s">
        <v>59</v>
      </c>
      <c r="E27" s="37" t="s">
        <v>52</v>
      </c>
      <c r="F27" s="38">
        <v>88</v>
      </c>
      <c r="G27" s="39">
        <v>70</v>
      </c>
      <c r="H27" s="40">
        <v>76</v>
      </c>
      <c r="I27" s="41">
        <v>61</v>
      </c>
      <c r="J27" s="34">
        <v>25</v>
      </c>
      <c r="K27" s="42">
        <f t="shared" si="8"/>
        <v>320</v>
      </c>
      <c r="L27" s="43" t="str">
        <f t="shared" si="9"/>
        <v>FAIL</v>
      </c>
      <c r="M27" s="44" t="str">
        <f t="shared" si="14"/>
        <v>NO RESULT</v>
      </c>
      <c r="N27" s="42" t="str">
        <f t="shared" si="10"/>
        <v>NO RESULT</v>
      </c>
      <c r="Q27" s="34">
        <v>7</v>
      </c>
      <c r="R27" s="35" t="s">
        <v>51</v>
      </c>
      <c r="S27" s="36" t="s">
        <v>59</v>
      </c>
      <c r="T27" s="37" t="s">
        <v>52</v>
      </c>
      <c r="U27" s="38">
        <v>88</v>
      </c>
      <c r="V27" s="39">
        <v>70</v>
      </c>
      <c r="W27" s="40">
        <v>76</v>
      </c>
      <c r="X27" s="41">
        <v>61</v>
      </c>
      <c r="Y27" s="34">
        <v>25</v>
      </c>
      <c r="Z27" s="42">
        <f t="shared" si="11"/>
        <v>320</v>
      </c>
      <c r="AA27" s="43" t="str">
        <f t="shared" si="12"/>
        <v>FAIL</v>
      </c>
      <c r="AB27" s="44" t="str">
        <f t="shared" si="15"/>
        <v>NO RESULT</v>
      </c>
      <c r="AC27" s="42" t="str">
        <f t="shared" si="13"/>
        <v>NO RESULT</v>
      </c>
    </row>
    <row r="28" spans="2:29" ht="21" x14ac:dyDescent="0.3">
      <c r="B28" s="34">
        <v>8</v>
      </c>
      <c r="C28" s="35" t="s">
        <v>53</v>
      </c>
      <c r="D28" s="36" t="s">
        <v>59</v>
      </c>
      <c r="E28" s="37" t="s">
        <v>54</v>
      </c>
      <c r="F28" s="38">
        <v>76</v>
      </c>
      <c r="G28" s="39">
        <v>65</v>
      </c>
      <c r="H28" s="40">
        <v>88</v>
      </c>
      <c r="I28" s="41">
        <v>67</v>
      </c>
      <c r="J28" s="34">
        <v>45</v>
      </c>
      <c r="K28" s="42">
        <f t="shared" si="8"/>
        <v>341</v>
      </c>
      <c r="L28" s="43" t="str">
        <f t="shared" si="9"/>
        <v>PASS</v>
      </c>
      <c r="M28" s="44">
        <f t="shared" si="14"/>
        <v>0.68200000000000005</v>
      </c>
      <c r="N28" s="42" t="str">
        <f t="shared" si="10"/>
        <v>C</v>
      </c>
      <c r="Q28" s="34">
        <v>8</v>
      </c>
      <c r="R28" s="35" t="s">
        <v>53</v>
      </c>
      <c r="S28" s="36" t="s">
        <v>59</v>
      </c>
      <c r="T28" s="37" t="s">
        <v>54</v>
      </c>
      <c r="U28" s="38">
        <v>76</v>
      </c>
      <c r="V28" s="39">
        <v>65</v>
      </c>
      <c r="W28" s="40">
        <v>88</v>
      </c>
      <c r="X28" s="41">
        <v>67</v>
      </c>
      <c r="Y28" s="34">
        <v>45</v>
      </c>
      <c r="Z28" s="42">
        <f t="shared" si="11"/>
        <v>341</v>
      </c>
      <c r="AA28" s="43" t="str">
        <f t="shared" si="12"/>
        <v>PASS</v>
      </c>
      <c r="AB28" s="44">
        <f t="shared" si="15"/>
        <v>0.68200000000000005</v>
      </c>
      <c r="AC28" s="42" t="str">
        <f t="shared" si="13"/>
        <v>C</v>
      </c>
    </row>
    <row r="29" spans="2:29" ht="21" x14ac:dyDescent="0.3">
      <c r="B29" s="34">
        <v>9</v>
      </c>
      <c r="C29" s="35" t="s">
        <v>55</v>
      </c>
      <c r="D29" s="36" t="s">
        <v>59</v>
      </c>
      <c r="E29" s="37" t="s">
        <v>56</v>
      </c>
      <c r="F29" s="38">
        <v>77</v>
      </c>
      <c r="G29" s="39">
        <v>67</v>
      </c>
      <c r="H29" s="40">
        <v>76</v>
      </c>
      <c r="I29" s="41">
        <v>54</v>
      </c>
      <c r="J29" s="34">
        <v>87</v>
      </c>
      <c r="K29" s="42">
        <f t="shared" si="8"/>
        <v>361</v>
      </c>
      <c r="L29" s="43" t="str">
        <f t="shared" si="9"/>
        <v>PASS</v>
      </c>
      <c r="M29" s="44">
        <f t="shared" si="14"/>
        <v>0.72199999999999998</v>
      </c>
      <c r="N29" s="42" t="str">
        <f t="shared" si="10"/>
        <v>B</v>
      </c>
      <c r="Q29" s="34">
        <v>9</v>
      </c>
      <c r="R29" s="35" t="s">
        <v>55</v>
      </c>
      <c r="S29" s="36" t="s">
        <v>59</v>
      </c>
      <c r="T29" s="37" t="s">
        <v>56</v>
      </c>
      <c r="U29" s="38">
        <v>77</v>
      </c>
      <c r="V29" s="39">
        <v>67</v>
      </c>
      <c r="W29" s="40">
        <v>76</v>
      </c>
      <c r="X29" s="41">
        <v>54</v>
      </c>
      <c r="Y29" s="34">
        <v>87</v>
      </c>
      <c r="Z29" s="42">
        <f t="shared" si="11"/>
        <v>361</v>
      </c>
      <c r="AA29" s="43" t="str">
        <f t="shared" si="12"/>
        <v>PASS</v>
      </c>
      <c r="AB29" s="44">
        <f t="shared" si="15"/>
        <v>0.72199999999999998</v>
      </c>
      <c r="AC29" s="42" t="str">
        <f t="shared" si="13"/>
        <v>B</v>
      </c>
    </row>
    <row r="30" spans="2:29" ht="21" x14ac:dyDescent="0.3">
      <c r="B30" s="34">
        <v>10</v>
      </c>
      <c r="C30" s="35" t="s">
        <v>57</v>
      </c>
      <c r="D30" s="36" t="s">
        <v>59</v>
      </c>
      <c r="E30" s="37" t="s">
        <v>58</v>
      </c>
      <c r="F30" s="38">
        <v>78</v>
      </c>
      <c r="G30" s="39">
        <v>71</v>
      </c>
      <c r="H30" s="40">
        <v>56</v>
      </c>
      <c r="I30" s="41">
        <v>88</v>
      </c>
      <c r="J30" s="34">
        <v>71</v>
      </c>
      <c r="K30" s="42">
        <f t="shared" si="8"/>
        <v>364</v>
      </c>
      <c r="L30" s="43" t="str">
        <f t="shared" si="9"/>
        <v>PASS</v>
      </c>
      <c r="M30" s="44">
        <f t="shared" si="14"/>
        <v>0.72799999999999998</v>
      </c>
      <c r="N30" s="42" t="str">
        <f t="shared" si="10"/>
        <v>B</v>
      </c>
      <c r="Q30" s="34">
        <v>10</v>
      </c>
      <c r="R30" s="35" t="s">
        <v>57</v>
      </c>
      <c r="S30" s="36" t="s">
        <v>59</v>
      </c>
      <c r="T30" s="37" t="s">
        <v>58</v>
      </c>
      <c r="U30" s="38">
        <v>78</v>
      </c>
      <c r="V30" s="39">
        <v>71</v>
      </c>
      <c r="W30" s="40">
        <v>56</v>
      </c>
      <c r="X30" s="41">
        <v>88</v>
      </c>
      <c r="Y30" s="34">
        <v>71</v>
      </c>
      <c r="Z30" s="42">
        <f t="shared" si="11"/>
        <v>364</v>
      </c>
      <c r="AA30" s="43" t="str">
        <f t="shared" si="12"/>
        <v>PASS</v>
      </c>
      <c r="AB30" s="44">
        <f t="shared" si="15"/>
        <v>0.72799999999999998</v>
      </c>
      <c r="AC30" s="42" t="str">
        <f t="shared" si="13"/>
        <v>B</v>
      </c>
    </row>
    <row r="33" spans="5:17" ht="18.75" x14ac:dyDescent="0.4">
      <c r="E33" s="65" t="s">
        <v>63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7"/>
    </row>
    <row r="34" spans="5:17" ht="17.25" x14ac:dyDescent="0.25">
      <c r="E34" s="33" t="s">
        <v>26</v>
      </c>
      <c r="F34" s="33" t="s">
        <v>27</v>
      </c>
      <c r="G34" s="33" t="s">
        <v>28</v>
      </c>
      <c r="H34" s="33" t="s">
        <v>29</v>
      </c>
      <c r="I34" s="33" t="s">
        <v>30</v>
      </c>
      <c r="J34" s="33" t="s">
        <v>31</v>
      </c>
      <c r="K34" s="33" t="s">
        <v>32</v>
      </c>
      <c r="L34" s="33" t="s">
        <v>33</v>
      </c>
      <c r="M34" s="33" t="s">
        <v>34</v>
      </c>
      <c r="N34" s="33" t="s">
        <v>35</v>
      </c>
      <c r="O34" s="33" t="s">
        <v>36</v>
      </c>
      <c r="P34" s="33" t="s">
        <v>37</v>
      </c>
      <c r="Q34" s="33" t="s">
        <v>38</v>
      </c>
    </row>
    <row r="35" spans="5:17" ht="21" x14ac:dyDescent="0.3">
      <c r="E35" s="34">
        <v>1</v>
      </c>
      <c r="F35" s="35" t="s">
        <v>39</v>
      </c>
      <c r="G35" s="36" t="s">
        <v>59</v>
      </c>
      <c r="H35" s="37" t="s">
        <v>40</v>
      </c>
      <c r="I35" s="38">
        <v>95</v>
      </c>
      <c r="J35" s="39">
        <v>95</v>
      </c>
      <c r="K35" s="40">
        <v>95</v>
      </c>
      <c r="L35" s="41">
        <v>95</v>
      </c>
      <c r="M35" s="34">
        <v>95</v>
      </c>
      <c r="N35" s="42">
        <f t="shared" ref="N35:N44" si="16">SUM(I35:M35)</f>
        <v>475</v>
      </c>
      <c r="O35" s="43" t="str">
        <f t="shared" ref="O35:O44" si="17">IF(AND(I35&gt;35,J35&gt;35,K35&gt;35,L35&gt;35,M35&gt;35),"PASS","FAIL")</f>
        <v>PASS</v>
      </c>
      <c r="P35" s="44">
        <f>IF(O35="PASS",N35/500,"NORESULT")</f>
        <v>0.95</v>
      </c>
      <c r="Q35" s="42" t="str">
        <f t="shared" ref="Q35:Q44" si="18">IF(O35="PASS",IF(P35&gt;=80%,"A",IF(P35&gt;=70%,"B",IF(P35&gt;=60%,"C","D"))),"NO RESULT")</f>
        <v>A</v>
      </c>
    </row>
    <row r="36" spans="5:17" ht="21" x14ac:dyDescent="0.3">
      <c r="E36" s="34">
        <v>2</v>
      </c>
      <c r="F36" s="35" t="s">
        <v>41</v>
      </c>
      <c r="G36" s="36" t="s">
        <v>59</v>
      </c>
      <c r="H36" s="37" t="s">
        <v>42</v>
      </c>
      <c r="I36" s="38">
        <v>80</v>
      </c>
      <c r="J36" s="39">
        <v>75</v>
      </c>
      <c r="K36" s="40">
        <v>77</v>
      </c>
      <c r="L36" s="41">
        <v>65</v>
      </c>
      <c r="M36" s="34">
        <v>70</v>
      </c>
      <c r="N36" s="42">
        <f t="shared" si="16"/>
        <v>367</v>
      </c>
      <c r="O36" s="43" t="str">
        <f t="shared" si="17"/>
        <v>PASS</v>
      </c>
      <c r="P36" s="44">
        <f t="shared" ref="P36:P44" si="19">IF(O36="PASS",N36/500,"NO RESULT")</f>
        <v>0.73399999999999999</v>
      </c>
      <c r="Q36" s="42" t="str">
        <f t="shared" si="18"/>
        <v>B</v>
      </c>
    </row>
    <row r="37" spans="5:17" ht="21" x14ac:dyDescent="0.3">
      <c r="E37" s="34">
        <v>3</v>
      </c>
      <c r="F37" s="35" t="s">
        <v>43</v>
      </c>
      <c r="G37" s="36" t="s">
        <v>59</v>
      </c>
      <c r="H37" s="37" t="s">
        <v>44</v>
      </c>
      <c r="I37" s="38">
        <v>75</v>
      </c>
      <c r="J37" s="39">
        <v>70</v>
      </c>
      <c r="K37" s="40">
        <v>80</v>
      </c>
      <c r="L37" s="41">
        <v>75</v>
      </c>
      <c r="M37" s="34">
        <v>65</v>
      </c>
      <c r="N37" s="42">
        <f t="shared" si="16"/>
        <v>365</v>
      </c>
      <c r="O37" s="43" t="str">
        <f t="shared" si="17"/>
        <v>PASS</v>
      </c>
      <c r="P37" s="44">
        <f t="shared" si="19"/>
        <v>0.73</v>
      </c>
      <c r="Q37" s="42" t="str">
        <f t="shared" si="18"/>
        <v>B</v>
      </c>
    </row>
    <row r="38" spans="5:17" ht="21" x14ac:dyDescent="0.3">
      <c r="E38" s="34">
        <v>4</v>
      </c>
      <c r="F38" s="35" t="s">
        <v>45</v>
      </c>
      <c r="G38" s="36" t="s">
        <v>59</v>
      </c>
      <c r="H38" s="37" t="s">
        <v>46</v>
      </c>
      <c r="I38" s="38">
        <v>76</v>
      </c>
      <c r="J38" s="39">
        <v>71</v>
      </c>
      <c r="K38" s="40">
        <v>81</v>
      </c>
      <c r="L38" s="41">
        <v>76</v>
      </c>
      <c r="M38" s="34">
        <v>66</v>
      </c>
      <c r="N38" s="42">
        <f t="shared" si="16"/>
        <v>370</v>
      </c>
      <c r="O38" s="43" t="str">
        <f t="shared" si="17"/>
        <v>PASS</v>
      </c>
      <c r="P38" s="44">
        <f t="shared" si="19"/>
        <v>0.74</v>
      </c>
      <c r="Q38" s="42" t="str">
        <f t="shared" si="18"/>
        <v>B</v>
      </c>
    </row>
    <row r="39" spans="5:17" ht="21" x14ac:dyDescent="0.3">
      <c r="E39" s="34">
        <v>5</v>
      </c>
      <c r="F39" s="35" t="s">
        <v>47</v>
      </c>
      <c r="G39" s="36" t="s">
        <v>59</v>
      </c>
      <c r="H39" s="37" t="s">
        <v>48</v>
      </c>
      <c r="I39" s="38">
        <v>70</v>
      </c>
      <c r="J39" s="39">
        <v>65</v>
      </c>
      <c r="K39" s="40">
        <v>75</v>
      </c>
      <c r="L39" s="41">
        <v>70</v>
      </c>
      <c r="M39" s="34">
        <v>60</v>
      </c>
      <c r="N39" s="42">
        <f t="shared" si="16"/>
        <v>340</v>
      </c>
      <c r="O39" s="43" t="str">
        <f t="shared" si="17"/>
        <v>PASS</v>
      </c>
      <c r="P39" s="44">
        <f t="shared" si="19"/>
        <v>0.68</v>
      </c>
      <c r="Q39" s="42" t="str">
        <f t="shared" si="18"/>
        <v>C</v>
      </c>
    </row>
    <row r="40" spans="5:17" ht="21" x14ac:dyDescent="0.3">
      <c r="E40" s="34">
        <v>6</v>
      </c>
      <c r="F40" s="35" t="s">
        <v>49</v>
      </c>
      <c r="G40" s="36" t="s">
        <v>59</v>
      </c>
      <c r="H40" s="37" t="s">
        <v>50</v>
      </c>
      <c r="I40" s="38">
        <v>86</v>
      </c>
      <c r="J40" s="39">
        <v>71</v>
      </c>
      <c r="K40" s="40">
        <v>67</v>
      </c>
      <c r="L40" s="41">
        <v>56</v>
      </c>
      <c r="M40" s="34">
        <v>34</v>
      </c>
      <c r="N40" s="42">
        <f t="shared" si="16"/>
        <v>314</v>
      </c>
      <c r="O40" s="43" t="str">
        <f t="shared" si="17"/>
        <v>FAIL</v>
      </c>
      <c r="P40" s="44" t="str">
        <f t="shared" si="19"/>
        <v>NO RESULT</v>
      </c>
      <c r="Q40" s="42" t="str">
        <f t="shared" si="18"/>
        <v>NO RESULT</v>
      </c>
    </row>
    <row r="41" spans="5:17" ht="21" x14ac:dyDescent="0.3">
      <c r="E41" s="34">
        <v>7</v>
      </c>
      <c r="F41" s="35" t="s">
        <v>51</v>
      </c>
      <c r="G41" s="36" t="s">
        <v>59</v>
      </c>
      <c r="H41" s="37" t="s">
        <v>52</v>
      </c>
      <c r="I41" s="38">
        <v>88</v>
      </c>
      <c r="J41" s="39">
        <v>70</v>
      </c>
      <c r="K41" s="40">
        <v>76</v>
      </c>
      <c r="L41" s="41">
        <v>61</v>
      </c>
      <c r="M41" s="34">
        <v>25</v>
      </c>
      <c r="N41" s="42">
        <f t="shared" si="16"/>
        <v>320</v>
      </c>
      <c r="O41" s="43" t="str">
        <f t="shared" si="17"/>
        <v>FAIL</v>
      </c>
      <c r="P41" s="44" t="str">
        <f t="shared" si="19"/>
        <v>NO RESULT</v>
      </c>
      <c r="Q41" s="42" t="str">
        <f t="shared" si="18"/>
        <v>NO RESULT</v>
      </c>
    </row>
    <row r="42" spans="5:17" ht="21" x14ac:dyDescent="0.3">
      <c r="E42" s="34">
        <v>8</v>
      </c>
      <c r="F42" s="35" t="s">
        <v>53</v>
      </c>
      <c r="G42" s="36" t="s">
        <v>59</v>
      </c>
      <c r="H42" s="37" t="s">
        <v>54</v>
      </c>
      <c r="I42" s="38">
        <v>76</v>
      </c>
      <c r="J42" s="39">
        <v>65</v>
      </c>
      <c r="K42" s="40">
        <v>88</v>
      </c>
      <c r="L42" s="41">
        <v>67</v>
      </c>
      <c r="M42" s="34">
        <v>45</v>
      </c>
      <c r="N42" s="42">
        <f t="shared" si="16"/>
        <v>341</v>
      </c>
      <c r="O42" s="43" t="str">
        <f t="shared" si="17"/>
        <v>PASS</v>
      </c>
      <c r="P42" s="44">
        <f t="shared" si="19"/>
        <v>0.68200000000000005</v>
      </c>
      <c r="Q42" s="42" t="str">
        <f t="shared" si="18"/>
        <v>C</v>
      </c>
    </row>
    <row r="43" spans="5:17" ht="21" x14ac:dyDescent="0.3">
      <c r="E43" s="34">
        <v>9</v>
      </c>
      <c r="F43" s="35" t="s">
        <v>55</v>
      </c>
      <c r="G43" s="36" t="s">
        <v>59</v>
      </c>
      <c r="H43" s="37" t="s">
        <v>56</v>
      </c>
      <c r="I43" s="38">
        <v>77</v>
      </c>
      <c r="J43" s="39">
        <v>67</v>
      </c>
      <c r="K43" s="40">
        <v>76</v>
      </c>
      <c r="L43" s="41">
        <v>54</v>
      </c>
      <c r="M43" s="34">
        <v>87</v>
      </c>
      <c r="N43" s="42">
        <f t="shared" si="16"/>
        <v>361</v>
      </c>
      <c r="O43" s="43" t="str">
        <f t="shared" si="17"/>
        <v>PASS</v>
      </c>
      <c r="P43" s="44">
        <f t="shared" si="19"/>
        <v>0.72199999999999998</v>
      </c>
      <c r="Q43" s="42" t="str">
        <f t="shared" si="18"/>
        <v>B</v>
      </c>
    </row>
    <row r="44" spans="5:17" ht="21" x14ac:dyDescent="0.3">
      <c r="E44" s="34">
        <v>10</v>
      </c>
      <c r="F44" s="35" t="s">
        <v>57</v>
      </c>
      <c r="G44" s="36" t="s">
        <v>59</v>
      </c>
      <c r="H44" s="37" t="s">
        <v>58</v>
      </c>
      <c r="I44" s="38">
        <v>78</v>
      </c>
      <c r="J44" s="39">
        <v>71</v>
      </c>
      <c r="K44" s="40">
        <v>56</v>
      </c>
      <c r="L44" s="41">
        <v>88</v>
      </c>
      <c r="M44" s="34">
        <v>71</v>
      </c>
      <c r="N44" s="42">
        <f t="shared" si="16"/>
        <v>364</v>
      </c>
      <c r="O44" s="43" t="str">
        <f t="shared" si="17"/>
        <v>PASS</v>
      </c>
      <c r="P44" s="44">
        <f t="shared" si="19"/>
        <v>0.72799999999999998</v>
      </c>
      <c r="Q44" s="42" t="str">
        <f t="shared" si="18"/>
        <v>B</v>
      </c>
    </row>
  </sheetData>
  <mergeCells count="5">
    <mergeCell ref="B3:N3"/>
    <mergeCell ref="Q3:AC3"/>
    <mergeCell ref="B19:N19"/>
    <mergeCell ref="Q19:AC19"/>
    <mergeCell ref="E33:Q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01F4-2816-44B2-A3AA-9002868463A6}">
  <dimension ref="B3:AC44"/>
  <sheetViews>
    <sheetView topLeftCell="A3" workbookViewId="0">
      <selection activeCell="B3" sqref="B3:N14"/>
    </sheetView>
  </sheetViews>
  <sheetFormatPr defaultRowHeight="15" x14ac:dyDescent="0.25"/>
  <sheetData>
    <row r="3" spans="2:29" ht="18.75" x14ac:dyDescent="0.4">
      <c r="B3" s="65" t="s">
        <v>64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7"/>
      <c r="Q3" s="65" t="s">
        <v>65</v>
      </c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7"/>
    </row>
    <row r="4" spans="2:29" ht="21" customHeight="1" x14ac:dyDescent="0.25">
      <c r="B4" s="33" t="s">
        <v>26</v>
      </c>
      <c r="C4" s="33" t="s">
        <v>27</v>
      </c>
      <c r="D4" s="33" t="s">
        <v>28</v>
      </c>
      <c r="E4" s="33" t="s">
        <v>29</v>
      </c>
      <c r="F4" s="33" t="s">
        <v>30</v>
      </c>
      <c r="G4" s="33" t="s">
        <v>31</v>
      </c>
      <c r="H4" s="33" t="s">
        <v>32</v>
      </c>
      <c r="I4" s="33" t="s">
        <v>33</v>
      </c>
      <c r="J4" s="33" t="s">
        <v>34</v>
      </c>
      <c r="K4" s="33" t="s">
        <v>35</v>
      </c>
      <c r="L4" s="33" t="s">
        <v>36</v>
      </c>
      <c r="M4" s="33" t="s">
        <v>37</v>
      </c>
      <c r="N4" s="33" t="s">
        <v>38</v>
      </c>
      <c r="Q4" s="33" t="s">
        <v>26</v>
      </c>
      <c r="R4" s="33" t="s">
        <v>27</v>
      </c>
      <c r="S4" s="33" t="s">
        <v>28</v>
      </c>
      <c r="T4" s="33" t="s">
        <v>29</v>
      </c>
      <c r="U4" s="33" t="s">
        <v>30</v>
      </c>
      <c r="V4" s="33" t="s">
        <v>31</v>
      </c>
      <c r="W4" s="33" t="s">
        <v>32</v>
      </c>
      <c r="X4" s="33" t="s">
        <v>33</v>
      </c>
      <c r="Y4" s="33" t="s">
        <v>34</v>
      </c>
      <c r="Z4" s="33" t="s">
        <v>35</v>
      </c>
      <c r="AA4" s="33" t="s">
        <v>36</v>
      </c>
      <c r="AB4" s="33" t="s">
        <v>37</v>
      </c>
      <c r="AC4" s="33" t="s">
        <v>38</v>
      </c>
    </row>
    <row r="5" spans="2:29" ht="21" x14ac:dyDescent="0.3">
      <c r="B5" s="34">
        <v>1</v>
      </c>
      <c r="C5" s="35" t="s">
        <v>39</v>
      </c>
      <c r="D5" s="36" t="s">
        <v>59</v>
      </c>
      <c r="E5" s="37" t="s">
        <v>40</v>
      </c>
      <c r="F5" s="38">
        <v>95</v>
      </c>
      <c r="G5" s="39">
        <v>95</v>
      </c>
      <c r="H5" s="40">
        <v>95</v>
      </c>
      <c r="I5" s="41">
        <v>95</v>
      </c>
      <c r="J5" s="34">
        <v>95</v>
      </c>
      <c r="K5" s="42">
        <f t="shared" ref="K5:K14" si="0">SUM(F5:J5)</f>
        <v>475</v>
      </c>
      <c r="L5" s="43" t="str">
        <f t="shared" ref="L5:L14" si="1">IF(AND(F5&gt;35,G5&gt;35,H5&gt;35,I5&gt;35,J5&gt;35),"PASS","FAIL")</f>
        <v>PASS</v>
      </c>
      <c r="M5" s="44">
        <f>IF(L5="PASS",K5/500,"NORESULT")</f>
        <v>0.95</v>
      </c>
      <c r="N5" s="42" t="str">
        <f t="shared" ref="N5:N14" si="2">IF(L5="PASS",IF(M5&gt;=80%,"A",IF(M5&gt;=70%,"B",IF(M5&gt;=60%,"C","D"))),"NO RESULT")</f>
        <v>A</v>
      </c>
      <c r="Q5" s="34">
        <v>1</v>
      </c>
      <c r="R5" s="35" t="s">
        <v>39</v>
      </c>
      <c r="S5" s="36" t="s">
        <v>59</v>
      </c>
      <c r="T5" s="37" t="s">
        <v>40</v>
      </c>
      <c r="U5" s="38">
        <v>95</v>
      </c>
      <c r="V5" s="39">
        <v>95</v>
      </c>
      <c r="W5" s="40">
        <v>95</v>
      </c>
      <c r="X5" s="41">
        <v>95</v>
      </c>
      <c r="Y5" s="34">
        <v>95</v>
      </c>
      <c r="Z5" s="42">
        <f t="shared" ref="Z5:Z14" si="3">SUM(U5:Y5)</f>
        <v>475</v>
      </c>
      <c r="AA5" s="43" t="str">
        <f t="shared" ref="AA5:AA14" si="4">IF(AND(U5&gt;35,V5&gt;35,W5&gt;35,X5&gt;35,Y5&gt;35),"PASS","FAIL")</f>
        <v>PASS</v>
      </c>
      <c r="AB5" s="44">
        <f>IF(AA5="PASS",Z5/500,"NORESULT")</f>
        <v>0.95</v>
      </c>
      <c r="AC5" s="42" t="str">
        <f t="shared" ref="AC5:AC14" si="5">IF(AA5="PASS",IF(AB5&gt;=80%,"A",IF(AB5&gt;=70%,"B",IF(AB5&gt;=60%,"C","D"))),"NO RESULT")</f>
        <v>A</v>
      </c>
    </row>
    <row r="6" spans="2:29" ht="21" x14ac:dyDescent="0.3">
      <c r="B6" s="34">
        <v>2</v>
      </c>
      <c r="C6" s="35" t="s">
        <v>41</v>
      </c>
      <c r="D6" s="36" t="s">
        <v>59</v>
      </c>
      <c r="E6" s="37" t="s">
        <v>42</v>
      </c>
      <c r="F6" s="38">
        <v>80</v>
      </c>
      <c r="G6" s="39">
        <v>75</v>
      </c>
      <c r="H6" s="40">
        <v>77</v>
      </c>
      <c r="I6" s="41">
        <v>65</v>
      </c>
      <c r="J6" s="34">
        <v>70</v>
      </c>
      <c r="K6" s="42">
        <f t="shared" si="0"/>
        <v>367</v>
      </c>
      <c r="L6" s="43" t="str">
        <f t="shared" si="1"/>
        <v>PASS</v>
      </c>
      <c r="M6" s="44">
        <f t="shared" ref="M6:M14" si="6">IF(L6="PASS",K6/500,"NO RESULT")</f>
        <v>0.73399999999999999</v>
      </c>
      <c r="N6" s="42" t="str">
        <f t="shared" si="2"/>
        <v>B</v>
      </c>
      <c r="Q6" s="34">
        <v>2</v>
      </c>
      <c r="R6" s="35" t="s">
        <v>41</v>
      </c>
      <c r="S6" s="36" t="s">
        <v>59</v>
      </c>
      <c r="T6" s="37" t="s">
        <v>42</v>
      </c>
      <c r="U6" s="38">
        <v>80</v>
      </c>
      <c r="V6" s="39">
        <v>75</v>
      </c>
      <c r="W6" s="40">
        <v>77</v>
      </c>
      <c r="X6" s="41">
        <v>65</v>
      </c>
      <c r="Y6" s="34">
        <v>70</v>
      </c>
      <c r="Z6" s="42">
        <f t="shared" si="3"/>
        <v>367</v>
      </c>
      <c r="AA6" s="43" t="str">
        <f t="shared" si="4"/>
        <v>PASS</v>
      </c>
      <c r="AB6" s="44">
        <f t="shared" ref="AB6:AB14" si="7">IF(AA6="PASS",Z6/500,"NO RESULT")</f>
        <v>0.73399999999999999</v>
      </c>
      <c r="AC6" s="42" t="str">
        <f t="shared" si="5"/>
        <v>B</v>
      </c>
    </row>
    <row r="7" spans="2:29" ht="21" x14ac:dyDescent="0.3">
      <c r="B7" s="34">
        <v>3</v>
      </c>
      <c r="C7" s="35" t="s">
        <v>43</v>
      </c>
      <c r="D7" s="36" t="s">
        <v>59</v>
      </c>
      <c r="E7" s="37" t="s">
        <v>44</v>
      </c>
      <c r="F7" s="38">
        <v>75</v>
      </c>
      <c r="G7" s="39">
        <v>70</v>
      </c>
      <c r="H7" s="40">
        <v>80</v>
      </c>
      <c r="I7" s="41">
        <v>75</v>
      </c>
      <c r="J7" s="34">
        <v>65</v>
      </c>
      <c r="K7" s="42">
        <f t="shared" si="0"/>
        <v>365</v>
      </c>
      <c r="L7" s="43" t="str">
        <f t="shared" si="1"/>
        <v>PASS</v>
      </c>
      <c r="M7" s="44">
        <f t="shared" si="6"/>
        <v>0.73</v>
      </c>
      <c r="N7" s="42" t="str">
        <f t="shared" si="2"/>
        <v>B</v>
      </c>
      <c r="Q7" s="34">
        <v>3</v>
      </c>
      <c r="R7" s="35" t="s">
        <v>43</v>
      </c>
      <c r="S7" s="36" t="s">
        <v>59</v>
      </c>
      <c r="T7" s="37" t="s">
        <v>44</v>
      </c>
      <c r="U7" s="38">
        <v>75</v>
      </c>
      <c r="V7" s="39">
        <v>70</v>
      </c>
      <c r="W7" s="40">
        <v>80</v>
      </c>
      <c r="X7" s="41">
        <v>75</v>
      </c>
      <c r="Y7" s="34">
        <v>65</v>
      </c>
      <c r="Z7" s="42">
        <f t="shared" si="3"/>
        <v>365</v>
      </c>
      <c r="AA7" s="43" t="str">
        <f t="shared" si="4"/>
        <v>PASS</v>
      </c>
      <c r="AB7" s="44">
        <f t="shared" si="7"/>
        <v>0.73</v>
      </c>
      <c r="AC7" s="42" t="str">
        <f t="shared" si="5"/>
        <v>B</v>
      </c>
    </row>
    <row r="8" spans="2:29" ht="21" x14ac:dyDescent="0.3">
      <c r="B8" s="34">
        <v>4</v>
      </c>
      <c r="C8" s="35" t="s">
        <v>45</v>
      </c>
      <c r="D8" s="36" t="s">
        <v>59</v>
      </c>
      <c r="E8" s="37" t="s">
        <v>46</v>
      </c>
      <c r="F8" s="38">
        <v>76</v>
      </c>
      <c r="G8" s="39">
        <v>71</v>
      </c>
      <c r="H8" s="40">
        <v>81</v>
      </c>
      <c r="I8" s="41">
        <v>76</v>
      </c>
      <c r="J8" s="34">
        <v>66</v>
      </c>
      <c r="K8" s="42">
        <f t="shared" si="0"/>
        <v>370</v>
      </c>
      <c r="L8" s="43" t="str">
        <f t="shared" si="1"/>
        <v>PASS</v>
      </c>
      <c r="M8" s="44">
        <f t="shared" si="6"/>
        <v>0.74</v>
      </c>
      <c r="N8" s="42" t="str">
        <f t="shared" si="2"/>
        <v>B</v>
      </c>
      <c r="Q8" s="34">
        <v>4</v>
      </c>
      <c r="R8" s="35" t="s">
        <v>45</v>
      </c>
      <c r="S8" s="36" t="s">
        <v>59</v>
      </c>
      <c r="T8" s="37" t="s">
        <v>46</v>
      </c>
      <c r="U8" s="38">
        <v>76</v>
      </c>
      <c r="V8" s="39">
        <v>71</v>
      </c>
      <c r="W8" s="40">
        <v>81</v>
      </c>
      <c r="X8" s="41">
        <v>76</v>
      </c>
      <c r="Y8" s="34">
        <v>66</v>
      </c>
      <c r="Z8" s="42">
        <f t="shared" si="3"/>
        <v>370</v>
      </c>
      <c r="AA8" s="43" t="str">
        <f t="shared" si="4"/>
        <v>PASS</v>
      </c>
      <c r="AB8" s="44">
        <f t="shared" si="7"/>
        <v>0.74</v>
      </c>
      <c r="AC8" s="42" t="str">
        <f t="shared" si="5"/>
        <v>B</v>
      </c>
    </row>
    <row r="9" spans="2:29" ht="21" x14ac:dyDescent="0.3">
      <c r="B9" s="34">
        <v>5</v>
      </c>
      <c r="C9" s="35" t="s">
        <v>47</v>
      </c>
      <c r="D9" s="36" t="s">
        <v>59</v>
      </c>
      <c r="E9" s="37" t="s">
        <v>48</v>
      </c>
      <c r="F9" s="38">
        <v>70</v>
      </c>
      <c r="G9" s="39">
        <v>65</v>
      </c>
      <c r="H9" s="40">
        <v>75</v>
      </c>
      <c r="I9" s="41">
        <v>70</v>
      </c>
      <c r="J9" s="34">
        <v>60</v>
      </c>
      <c r="K9" s="42">
        <f t="shared" si="0"/>
        <v>340</v>
      </c>
      <c r="L9" s="43" t="str">
        <f t="shared" si="1"/>
        <v>PASS</v>
      </c>
      <c r="M9" s="44">
        <f t="shared" si="6"/>
        <v>0.68</v>
      </c>
      <c r="N9" s="42" t="str">
        <f t="shared" si="2"/>
        <v>C</v>
      </c>
      <c r="Q9" s="34">
        <v>5</v>
      </c>
      <c r="R9" s="35" t="s">
        <v>47</v>
      </c>
      <c r="S9" s="36" t="s">
        <v>59</v>
      </c>
      <c r="T9" s="37" t="s">
        <v>48</v>
      </c>
      <c r="U9" s="38">
        <v>70</v>
      </c>
      <c r="V9" s="39">
        <v>65</v>
      </c>
      <c r="W9" s="40">
        <v>75</v>
      </c>
      <c r="X9" s="41">
        <v>70</v>
      </c>
      <c r="Y9" s="34">
        <v>60</v>
      </c>
      <c r="Z9" s="42">
        <f t="shared" si="3"/>
        <v>340</v>
      </c>
      <c r="AA9" s="43" t="str">
        <f t="shared" si="4"/>
        <v>PASS</v>
      </c>
      <c r="AB9" s="44">
        <f t="shared" si="7"/>
        <v>0.68</v>
      </c>
      <c r="AC9" s="42" t="str">
        <f t="shared" si="5"/>
        <v>C</v>
      </c>
    </row>
    <row r="10" spans="2:29" ht="21" x14ac:dyDescent="0.3">
      <c r="B10" s="34">
        <v>6</v>
      </c>
      <c r="C10" s="35" t="s">
        <v>49</v>
      </c>
      <c r="D10" s="36" t="s">
        <v>59</v>
      </c>
      <c r="E10" s="37" t="s">
        <v>50</v>
      </c>
      <c r="F10" s="38">
        <v>86</v>
      </c>
      <c r="G10" s="39">
        <v>71</v>
      </c>
      <c r="H10" s="40">
        <v>67</v>
      </c>
      <c r="I10" s="41">
        <v>56</v>
      </c>
      <c r="J10" s="34">
        <v>34</v>
      </c>
      <c r="K10" s="42">
        <f t="shared" si="0"/>
        <v>314</v>
      </c>
      <c r="L10" s="43" t="str">
        <f t="shared" si="1"/>
        <v>FAIL</v>
      </c>
      <c r="M10" s="44" t="str">
        <f t="shared" si="6"/>
        <v>NO RESULT</v>
      </c>
      <c r="N10" s="42" t="str">
        <f t="shared" si="2"/>
        <v>NO RESULT</v>
      </c>
      <c r="Q10" s="34">
        <v>6</v>
      </c>
      <c r="R10" s="35" t="s">
        <v>49</v>
      </c>
      <c r="S10" s="36" t="s">
        <v>59</v>
      </c>
      <c r="T10" s="37" t="s">
        <v>50</v>
      </c>
      <c r="U10" s="38">
        <v>86</v>
      </c>
      <c r="V10" s="39">
        <v>71</v>
      </c>
      <c r="W10" s="40">
        <v>67</v>
      </c>
      <c r="X10" s="41">
        <v>56</v>
      </c>
      <c r="Y10" s="34">
        <v>34</v>
      </c>
      <c r="Z10" s="42">
        <f t="shared" si="3"/>
        <v>314</v>
      </c>
      <c r="AA10" s="43" t="str">
        <f t="shared" si="4"/>
        <v>FAIL</v>
      </c>
      <c r="AB10" s="44" t="str">
        <f t="shared" si="7"/>
        <v>NO RESULT</v>
      </c>
      <c r="AC10" s="42" t="str">
        <f t="shared" si="5"/>
        <v>NO RESULT</v>
      </c>
    </row>
    <row r="11" spans="2:29" ht="21" x14ac:dyDescent="0.3">
      <c r="B11" s="34">
        <v>7</v>
      </c>
      <c r="C11" s="35" t="s">
        <v>51</v>
      </c>
      <c r="D11" s="36" t="s">
        <v>59</v>
      </c>
      <c r="E11" s="37" t="s">
        <v>52</v>
      </c>
      <c r="F11" s="38">
        <v>88</v>
      </c>
      <c r="G11" s="39">
        <v>70</v>
      </c>
      <c r="H11" s="40">
        <v>76</v>
      </c>
      <c r="I11" s="41">
        <v>61</v>
      </c>
      <c r="J11" s="34">
        <v>25</v>
      </c>
      <c r="K11" s="42">
        <f t="shared" si="0"/>
        <v>320</v>
      </c>
      <c r="L11" s="43" t="str">
        <f t="shared" si="1"/>
        <v>FAIL</v>
      </c>
      <c r="M11" s="44" t="str">
        <f t="shared" si="6"/>
        <v>NO RESULT</v>
      </c>
      <c r="N11" s="42" t="str">
        <f t="shared" si="2"/>
        <v>NO RESULT</v>
      </c>
      <c r="Q11" s="34">
        <v>7</v>
      </c>
      <c r="R11" s="35" t="s">
        <v>51</v>
      </c>
      <c r="S11" s="36" t="s">
        <v>59</v>
      </c>
      <c r="T11" s="37" t="s">
        <v>52</v>
      </c>
      <c r="U11" s="38">
        <v>88</v>
      </c>
      <c r="V11" s="39">
        <v>70</v>
      </c>
      <c r="W11" s="40">
        <v>76</v>
      </c>
      <c r="X11" s="41">
        <v>61</v>
      </c>
      <c r="Y11" s="34">
        <v>25</v>
      </c>
      <c r="Z11" s="42">
        <f t="shared" si="3"/>
        <v>320</v>
      </c>
      <c r="AA11" s="43" t="str">
        <f t="shared" si="4"/>
        <v>FAIL</v>
      </c>
      <c r="AB11" s="44" t="str">
        <f t="shared" si="7"/>
        <v>NO RESULT</v>
      </c>
      <c r="AC11" s="42" t="str">
        <f t="shared" si="5"/>
        <v>NO RESULT</v>
      </c>
    </row>
    <row r="12" spans="2:29" ht="21" x14ac:dyDescent="0.3">
      <c r="B12" s="34">
        <v>8</v>
      </c>
      <c r="C12" s="35" t="s">
        <v>53</v>
      </c>
      <c r="D12" s="36" t="s">
        <v>59</v>
      </c>
      <c r="E12" s="37" t="s">
        <v>54</v>
      </c>
      <c r="F12" s="38">
        <v>76</v>
      </c>
      <c r="G12" s="39">
        <v>65</v>
      </c>
      <c r="H12" s="40">
        <v>88</v>
      </c>
      <c r="I12" s="41">
        <v>67</v>
      </c>
      <c r="J12" s="34">
        <v>45</v>
      </c>
      <c r="K12" s="42">
        <f t="shared" si="0"/>
        <v>341</v>
      </c>
      <c r="L12" s="43" t="str">
        <f t="shared" si="1"/>
        <v>PASS</v>
      </c>
      <c r="M12" s="44">
        <f t="shared" si="6"/>
        <v>0.68200000000000005</v>
      </c>
      <c r="N12" s="42" t="str">
        <f t="shared" si="2"/>
        <v>C</v>
      </c>
      <c r="Q12" s="34">
        <v>8</v>
      </c>
      <c r="R12" s="35" t="s">
        <v>53</v>
      </c>
      <c r="S12" s="36" t="s">
        <v>59</v>
      </c>
      <c r="T12" s="37" t="s">
        <v>54</v>
      </c>
      <c r="U12" s="38">
        <v>76</v>
      </c>
      <c r="V12" s="39">
        <v>65</v>
      </c>
      <c r="W12" s="40">
        <v>88</v>
      </c>
      <c r="X12" s="41">
        <v>67</v>
      </c>
      <c r="Y12" s="34">
        <v>45</v>
      </c>
      <c r="Z12" s="42">
        <f t="shared" si="3"/>
        <v>341</v>
      </c>
      <c r="AA12" s="43" t="str">
        <f t="shared" si="4"/>
        <v>PASS</v>
      </c>
      <c r="AB12" s="44">
        <f t="shared" si="7"/>
        <v>0.68200000000000005</v>
      </c>
      <c r="AC12" s="42" t="str">
        <f t="shared" si="5"/>
        <v>C</v>
      </c>
    </row>
    <row r="13" spans="2:29" ht="21" x14ac:dyDescent="0.3">
      <c r="B13" s="34">
        <v>9</v>
      </c>
      <c r="C13" s="35" t="s">
        <v>55</v>
      </c>
      <c r="D13" s="36" t="s">
        <v>59</v>
      </c>
      <c r="E13" s="37" t="s">
        <v>56</v>
      </c>
      <c r="F13" s="38">
        <v>77</v>
      </c>
      <c r="G13" s="39">
        <v>67</v>
      </c>
      <c r="H13" s="40">
        <v>76</v>
      </c>
      <c r="I13" s="41">
        <v>54</v>
      </c>
      <c r="J13" s="34">
        <v>87</v>
      </c>
      <c r="K13" s="42">
        <f t="shared" si="0"/>
        <v>361</v>
      </c>
      <c r="L13" s="43" t="str">
        <f t="shared" si="1"/>
        <v>PASS</v>
      </c>
      <c r="M13" s="44">
        <f t="shared" si="6"/>
        <v>0.72199999999999998</v>
      </c>
      <c r="N13" s="42" t="str">
        <f t="shared" si="2"/>
        <v>B</v>
      </c>
      <c r="Q13" s="34">
        <v>9</v>
      </c>
      <c r="R13" s="35" t="s">
        <v>55</v>
      </c>
      <c r="S13" s="36" t="s">
        <v>59</v>
      </c>
      <c r="T13" s="37" t="s">
        <v>56</v>
      </c>
      <c r="U13" s="38">
        <v>77</v>
      </c>
      <c r="V13" s="39">
        <v>67</v>
      </c>
      <c r="W13" s="40">
        <v>76</v>
      </c>
      <c r="X13" s="41">
        <v>54</v>
      </c>
      <c r="Y13" s="34">
        <v>87</v>
      </c>
      <c r="Z13" s="42">
        <f t="shared" si="3"/>
        <v>361</v>
      </c>
      <c r="AA13" s="43" t="str">
        <f t="shared" si="4"/>
        <v>PASS</v>
      </c>
      <c r="AB13" s="44">
        <f t="shared" si="7"/>
        <v>0.72199999999999998</v>
      </c>
      <c r="AC13" s="42" t="str">
        <f t="shared" si="5"/>
        <v>B</v>
      </c>
    </row>
    <row r="14" spans="2:29" ht="21" x14ac:dyDescent="0.3">
      <c r="B14" s="34">
        <v>10</v>
      </c>
      <c r="C14" s="35" t="s">
        <v>57</v>
      </c>
      <c r="D14" s="36" t="s">
        <v>59</v>
      </c>
      <c r="E14" s="37" t="s">
        <v>58</v>
      </c>
      <c r="F14" s="38">
        <v>78</v>
      </c>
      <c r="G14" s="39">
        <v>71</v>
      </c>
      <c r="H14" s="40">
        <v>56</v>
      </c>
      <c r="I14" s="41">
        <v>88</v>
      </c>
      <c r="J14" s="34">
        <v>71</v>
      </c>
      <c r="K14" s="42">
        <f t="shared" si="0"/>
        <v>364</v>
      </c>
      <c r="L14" s="43" t="str">
        <f t="shared" si="1"/>
        <v>PASS</v>
      </c>
      <c r="M14" s="44">
        <f t="shared" si="6"/>
        <v>0.72799999999999998</v>
      </c>
      <c r="N14" s="42" t="str">
        <f t="shared" si="2"/>
        <v>B</v>
      </c>
      <c r="Q14" s="34">
        <v>10</v>
      </c>
      <c r="R14" s="35" t="s">
        <v>57</v>
      </c>
      <c r="S14" s="36" t="s">
        <v>59</v>
      </c>
      <c r="T14" s="37" t="s">
        <v>58</v>
      </c>
      <c r="U14" s="38">
        <v>78</v>
      </c>
      <c r="V14" s="39">
        <v>71</v>
      </c>
      <c r="W14" s="40">
        <v>56</v>
      </c>
      <c r="X14" s="41">
        <v>88</v>
      </c>
      <c r="Y14" s="34">
        <v>71</v>
      </c>
      <c r="Z14" s="42">
        <f t="shared" si="3"/>
        <v>364</v>
      </c>
      <c r="AA14" s="43" t="str">
        <f t="shared" si="4"/>
        <v>PASS</v>
      </c>
      <c r="AB14" s="44">
        <f t="shared" si="7"/>
        <v>0.72799999999999998</v>
      </c>
      <c r="AC14" s="42" t="str">
        <f t="shared" si="5"/>
        <v>B</v>
      </c>
    </row>
    <row r="19" spans="2:29" ht="18.75" x14ac:dyDescent="0.4">
      <c r="B19" s="65" t="s">
        <v>65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7"/>
      <c r="Q19" s="65" t="s">
        <v>66</v>
      </c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7"/>
    </row>
    <row r="20" spans="2:29" ht="17.25" x14ac:dyDescent="0.25"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  <c r="H20" s="33" t="s">
        <v>32</v>
      </c>
      <c r="I20" s="33" t="s">
        <v>33</v>
      </c>
      <c r="J20" s="33" t="s">
        <v>34</v>
      </c>
      <c r="K20" s="33" t="s">
        <v>35</v>
      </c>
      <c r="L20" s="33" t="s">
        <v>36</v>
      </c>
      <c r="M20" s="33" t="s">
        <v>37</v>
      </c>
      <c r="N20" s="33" t="s">
        <v>38</v>
      </c>
      <c r="Q20" s="33" t="s">
        <v>26</v>
      </c>
      <c r="R20" s="33" t="s">
        <v>27</v>
      </c>
      <c r="S20" s="33" t="s">
        <v>28</v>
      </c>
      <c r="T20" s="33" t="s">
        <v>29</v>
      </c>
      <c r="U20" s="33" t="s">
        <v>30</v>
      </c>
      <c r="V20" s="33" t="s">
        <v>31</v>
      </c>
      <c r="W20" s="33" t="s">
        <v>32</v>
      </c>
      <c r="X20" s="33" t="s">
        <v>33</v>
      </c>
      <c r="Y20" s="33" t="s">
        <v>34</v>
      </c>
      <c r="Z20" s="33" t="s">
        <v>35</v>
      </c>
      <c r="AA20" s="33" t="s">
        <v>36</v>
      </c>
      <c r="AB20" s="33" t="s">
        <v>37</v>
      </c>
      <c r="AC20" s="33" t="s">
        <v>38</v>
      </c>
    </row>
    <row r="21" spans="2:29" ht="21" x14ac:dyDescent="0.3">
      <c r="B21" s="34">
        <v>1</v>
      </c>
      <c r="C21" s="35" t="s">
        <v>39</v>
      </c>
      <c r="D21" s="36" t="s">
        <v>59</v>
      </c>
      <c r="E21" s="37" t="s">
        <v>40</v>
      </c>
      <c r="F21" s="38">
        <v>95</v>
      </c>
      <c r="G21" s="39">
        <v>95</v>
      </c>
      <c r="H21" s="40">
        <v>95</v>
      </c>
      <c r="I21" s="41">
        <v>95</v>
      </c>
      <c r="J21" s="34">
        <v>95</v>
      </c>
      <c r="K21" s="42">
        <f t="shared" ref="K21:K30" si="8">SUM(F21:J21)</f>
        <v>475</v>
      </c>
      <c r="L21" s="43" t="str">
        <f t="shared" ref="L21:L30" si="9">IF(AND(F21&gt;35,G21&gt;35,H21&gt;35,I21&gt;35,J21&gt;35),"PASS","FAIL")</f>
        <v>PASS</v>
      </c>
      <c r="M21" s="44">
        <f>IF(L21="PASS",K21/500,"NORESULT")</f>
        <v>0.95</v>
      </c>
      <c r="N21" s="42" t="str">
        <f t="shared" ref="N21:N30" si="10">IF(L21="PASS",IF(M21&gt;=80%,"A",IF(M21&gt;=70%,"B",IF(M21&gt;=60%,"C","D"))),"NO RESULT")</f>
        <v>A</v>
      </c>
      <c r="Q21" s="34">
        <v>1</v>
      </c>
      <c r="R21" s="35" t="s">
        <v>39</v>
      </c>
      <c r="S21" s="36" t="s">
        <v>59</v>
      </c>
      <c r="T21" s="37" t="s">
        <v>40</v>
      </c>
      <c r="U21" s="38">
        <v>95</v>
      </c>
      <c r="V21" s="39">
        <v>95</v>
      </c>
      <c r="W21" s="40">
        <v>95</v>
      </c>
      <c r="X21" s="41">
        <v>95</v>
      </c>
      <c r="Y21" s="34">
        <v>95</v>
      </c>
      <c r="Z21" s="42">
        <f t="shared" ref="Z21:Z30" si="11">SUM(U21:Y21)</f>
        <v>475</v>
      </c>
      <c r="AA21" s="43" t="str">
        <f t="shared" ref="AA21:AA30" si="12">IF(AND(U21&gt;35,V21&gt;35,W21&gt;35,X21&gt;35,Y21&gt;35),"PASS","FAIL")</f>
        <v>PASS</v>
      </c>
      <c r="AB21" s="44">
        <f>IF(AA21="PASS",Z21/500,"NORESULT")</f>
        <v>0.95</v>
      </c>
      <c r="AC21" s="42" t="str">
        <f t="shared" ref="AC21:AC30" si="13">IF(AA21="PASS",IF(AB21&gt;=80%,"A",IF(AB21&gt;=70%,"B",IF(AB21&gt;=60%,"C","D"))),"NO RESULT")</f>
        <v>A</v>
      </c>
    </row>
    <row r="22" spans="2:29" ht="21" x14ac:dyDescent="0.3">
      <c r="B22" s="34">
        <v>2</v>
      </c>
      <c r="C22" s="35" t="s">
        <v>41</v>
      </c>
      <c r="D22" s="36" t="s">
        <v>59</v>
      </c>
      <c r="E22" s="37" t="s">
        <v>42</v>
      </c>
      <c r="F22" s="38">
        <v>80</v>
      </c>
      <c r="G22" s="39">
        <v>75</v>
      </c>
      <c r="H22" s="40">
        <v>77</v>
      </c>
      <c r="I22" s="41">
        <v>65</v>
      </c>
      <c r="J22" s="34">
        <v>70</v>
      </c>
      <c r="K22" s="42">
        <f t="shared" si="8"/>
        <v>367</v>
      </c>
      <c r="L22" s="43" t="str">
        <f t="shared" si="9"/>
        <v>PASS</v>
      </c>
      <c r="M22" s="44">
        <f t="shared" ref="M22:M30" si="14">IF(L22="PASS",K22/500,"NO RESULT")</f>
        <v>0.73399999999999999</v>
      </c>
      <c r="N22" s="42" t="str">
        <f t="shared" si="10"/>
        <v>B</v>
      </c>
      <c r="Q22" s="34">
        <v>2</v>
      </c>
      <c r="R22" s="35" t="s">
        <v>41</v>
      </c>
      <c r="S22" s="36" t="s">
        <v>59</v>
      </c>
      <c r="T22" s="37" t="s">
        <v>42</v>
      </c>
      <c r="U22" s="38">
        <v>80</v>
      </c>
      <c r="V22" s="39">
        <v>75</v>
      </c>
      <c r="W22" s="40">
        <v>77</v>
      </c>
      <c r="X22" s="41">
        <v>65</v>
      </c>
      <c r="Y22" s="34">
        <v>70</v>
      </c>
      <c r="Z22" s="42">
        <f t="shared" si="11"/>
        <v>367</v>
      </c>
      <c r="AA22" s="43" t="str">
        <f t="shared" si="12"/>
        <v>PASS</v>
      </c>
      <c r="AB22" s="44">
        <f t="shared" ref="AB22:AB30" si="15">IF(AA22="PASS",Z22/500,"NO RESULT")</f>
        <v>0.73399999999999999</v>
      </c>
      <c r="AC22" s="42" t="str">
        <f t="shared" si="13"/>
        <v>B</v>
      </c>
    </row>
    <row r="23" spans="2:29" ht="21" x14ac:dyDescent="0.3">
      <c r="B23" s="34">
        <v>3</v>
      </c>
      <c r="C23" s="35" t="s">
        <v>43</v>
      </c>
      <c r="D23" s="36" t="s">
        <v>59</v>
      </c>
      <c r="E23" s="37" t="s">
        <v>44</v>
      </c>
      <c r="F23" s="38">
        <v>75</v>
      </c>
      <c r="G23" s="39">
        <v>70</v>
      </c>
      <c r="H23" s="40">
        <v>80</v>
      </c>
      <c r="I23" s="41">
        <v>75</v>
      </c>
      <c r="J23" s="34">
        <v>65</v>
      </c>
      <c r="K23" s="42">
        <f t="shared" si="8"/>
        <v>365</v>
      </c>
      <c r="L23" s="43" t="str">
        <f t="shared" si="9"/>
        <v>PASS</v>
      </c>
      <c r="M23" s="44">
        <f t="shared" si="14"/>
        <v>0.73</v>
      </c>
      <c r="N23" s="42" t="str">
        <f t="shared" si="10"/>
        <v>B</v>
      </c>
      <c r="Q23" s="34">
        <v>3</v>
      </c>
      <c r="R23" s="35" t="s">
        <v>43</v>
      </c>
      <c r="S23" s="36" t="s">
        <v>59</v>
      </c>
      <c r="T23" s="37" t="s">
        <v>44</v>
      </c>
      <c r="U23" s="38">
        <v>75</v>
      </c>
      <c r="V23" s="39">
        <v>70</v>
      </c>
      <c r="W23" s="40">
        <v>80</v>
      </c>
      <c r="X23" s="41">
        <v>75</v>
      </c>
      <c r="Y23" s="34">
        <v>65</v>
      </c>
      <c r="Z23" s="42">
        <f t="shared" si="11"/>
        <v>365</v>
      </c>
      <c r="AA23" s="43" t="str">
        <f t="shared" si="12"/>
        <v>PASS</v>
      </c>
      <c r="AB23" s="44">
        <f t="shared" si="15"/>
        <v>0.73</v>
      </c>
      <c r="AC23" s="42" t="str">
        <f t="shared" si="13"/>
        <v>B</v>
      </c>
    </row>
    <row r="24" spans="2:29" ht="21" x14ac:dyDescent="0.3">
      <c r="B24" s="34">
        <v>4</v>
      </c>
      <c r="C24" s="35" t="s">
        <v>45</v>
      </c>
      <c r="D24" s="36" t="s">
        <v>59</v>
      </c>
      <c r="E24" s="37" t="s">
        <v>46</v>
      </c>
      <c r="F24" s="38">
        <v>76</v>
      </c>
      <c r="G24" s="39">
        <v>71</v>
      </c>
      <c r="H24" s="40">
        <v>81</v>
      </c>
      <c r="I24" s="41">
        <v>76</v>
      </c>
      <c r="J24" s="34">
        <v>66</v>
      </c>
      <c r="K24" s="42">
        <f t="shared" si="8"/>
        <v>370</v>
      </c>
      <c r="L24" s="43" t="str">
        <f t="shared" si="9"/>
        <v>PASS</v>
      </c>
      <c r="M24" s="44">
        <f t="shared" si="14"/>
        <v>0.74</v>
      </c>
      <c r="N24" s="42" t="str">
        <f t="shared" si="10"/>
        <v>B</v>
      </c>
      <c r="Q24" s="34">
        <v>4</v>
      </c>
      <c r="R24" s="35" t="s">
        <v>45</v>
      </c>
      <c r="S24" s="36" t="s">
        <v>59</v>
      </c>
      <c r="T24" s="37" t="s">
        <v>46</v>
      </c>
      <c r="U24" s="38">
        <v>76</v>
      </c>
      <c r="V24" s="39">
        <v>71</v>
      </c>
      <c r="W24" s="40">
        <v>81</v>
      </c>
      <c r="X24" s="41">
        <v>76</v>
      </c>
      <c r="Y24" s="34">
        <v>66</v>
      </c>
      <c r="Z24" s="42">
        <f t="shared" si="11"/>
        <v>370</v>
      </c>
      <c r="AA24" s="43" t="str">
        <f t="shared" si="12"/>
        <v>PASS</v>
      </c>
      <c r="AB24" s="44">
        <f t="shared" si="15"/>
        <v>0.74</v>
      </c>
      <c r="AC24" s="42" t="str">
        <f t="shared" si="13"/>
        <v>B</v>
      </c>
    </row>
    <row r="25" spans="2:29" ht="21" x14ac:dyDescent="0.3">
      <c r="B25" s="34">
        <v>5</v>
      </c>
      <c r="C25" s="35" t="s">
        <v>47</v>
      </c>
      <c r="D25" s="36" t="s">
        <v>59</v>
      </c>
      <c r="E25" s="37" t="s">
        <v>48</v>
      </c>
      <c r="F25" s="38">
        <v>70</v>
      </c>
      <c r="G25" s="39">
        <v>65</v>
      </c>
      <c r="H25" s="40">
        <v>75</v>
      </c>
      <c r="I25" s="41">
        <v>70</v>
      </c>
      <c r="J25" s="34">
        <v>60</v>
      </c>
      <c r="K25" s="42">
        <f t="shared" si="8"/>
        <v>340</v>
      </c>
      <c r="L25" s="43" t="str">
        <f t="shared" si="9"/>
        <v>PASS</v>
      </c>
      <c r="M25" s="44">
        <f t="shared" si="14"/>
        <v>0.68</v>
      </c>
      <c r="N25" s="42" t="str">
        <f t="shared" si="10"/>
        <v>C</v>
      </c>
      <c r="Q25" s="34">
        <v>5</v>
      </c>
      <c r="R25" s="35" t="s">
        <v>47</v>
      </c>
      <c r="S25" s="36" t="s">
        <v>59</v>
      </c>
      <c r="T25" s="37" t="s">
        <v>48</v>
      </c>
      <c r="U25" s="38">
        <v>70</v>
      </c>
      <c r="V25" s="39">
        <v>65</v>
      </c>
      <c r="W25" s="40">
        <v>75</v>
      </c>
      <c r="X25" s="41">
        <v>70</v>
      </c>
      <c r="Y25" s="34">
        <v>60</v>
      </c>
      <c r="Z25" s="42">
        <f t="shared" si="11"/>
        <v>340</v>
      </c>
      <c r="AA25" s="43" t="str">
        <f t="shared" si="12"/>
        <v>PASS</v>
      </c>
      <c r="AB25" s="44">
        <f t="shared" si="15"/>
        <v>0.68</v>
      </c>
      <c r="AC25" s="42" t="str">
        <f t="shared" si="13"/>
        <v>C</v>
      </c>
    </row>
    <row r="26" spans="2:29" ht="21" x14ac:dyDescent="0.3">
      <c r="B26" s="34">
        <v>6</v>
      </c>
      <c r="C26" s="35" t="s">
        <v>49</v>
      </c>
      <c r="D26" s="36" t="s">
        <v>59</v>
      </c>
      <c r="E26" s="37" t="s">
        <v>50</v>
      </c>
      <c r="F26" s="38">
        <v>86</v>
      </c>
      <c r="G26" s="39">
        <v>71</v>
      </c>
      <c r="H26" s="40">
        <v>67</v>
      </c>
      <c r="I26" s="41">
        <v>56</v>
      </c>
      <c r="J26" s="34">
        <v>34</v>
      </c>
      <c r="K26" s="42">
        <f t="shared" si="8"/>
        <v>314</v>
      </c>
      <c r="L26" s="43" t="str">
        <f t="shared" si="9"/>
        <v>FAIL</v>
      </c>
      <c r="M26" s="44" t="str">
        <f t="shared" si="14"/>
        <v>NO RESULT</v>
      </c>
      <c r="N26" s="42" t="str">
        <f t="shared" si="10"/>
        <v>NO RESULT</v>
      </c>
      <c r="Q26" s="34">
        <v>6</v>
      </c>
      <c r="R26" s="35" t="s">
        <v>49</v>
      </c>
      <c r="S26" s="36" t="s">
        <v>59</v>
      </c>
      <c r="T26" s="37" t="s">
        <v>50</v>
      </c>
      <c r="U26" s="38">
        <v>86</v>
      </c>
      <c r="V26" s="39">
        <v>71</v>
      </c>
      <c r="W26" s="40">
        <v>67</v>
      </c>
      <c r="X26" s="41">
        <v>56</v>
      </c>
      <c r="Y26" s="34">
        <v>34</v>
      </c>
      <c r="Z26" s="42">
        <f t="shared" si="11"/>
        <v>314</v>
      </c>
      <c r="AA26" s="43" t="str">
        <f t="shared" si="12"/>
        <v>FAIL</v>
      </c>
      <c r="AB26" s="44" t="str">
        <f t="shared" si="15"/>
        <v>NO RESULT</v>
      </c>
      <c r="AC26" s="42" t="str">
        <f t="shared" si="13"/>
        <v>NO RESULT</v>
      </c>
    </row>
    <row r="27" spans="2:29" ht="21" x14ac:dyDescent="0.3">
      <c r="B27" s="34">
        <v>7</v>
      </c>
      <c r="C27" s="35" t="s">
        <v>51</v>
      </c>
      <c r="D27" s="36" t="s">
        <v>59</v>
      </c>
      <c r="E27" s="37" t="s">
        <v>52</v>
      </c>
      <c r="F27" s="38">
        <v>88</v>
      </c>
      <c r="G27" s="39">
        <v>70</v>
      </c>
      <c r="H27" s="40">
        <v>76</v>
      </c>
      <c r="I27" s="41">
        <v>61</v>
      </c>
      <c r="J27" s="34">
        <v>25</v>
      </c>
      <c r="K27" s="42">
        <f t="shared" si="8"/>
        <v>320</v>
      </c>
      <c r="L27" s="43" t="str">
        <f t="shared" si="9"/>
        <v>FAIL</v>
      </c>
      <c r="M27" s="44" t="str">
        <f t="shared" si="14"/>
        <v>NO RESULT</v>
      </c>
      <c r="N27" s="42" t="str">
        <f t="shared" si="10"/>
        <v>NO RESULT</v>
      </c>
      <c r="Q27" s="34">
        <v>7</v>
      </c>
      <c r="R27" s="35" t="s">
        <v>51</v>
      </c>
      <c r="S27" s="36" t="s">
        <v>59</v>
      </c>
      <c r="T27" s="37" t="s">
        <v>52</v>
      </c>
      <c r="U27" s="38">
        <v>88</v>
      </c>
      <c r="V27" s="39">
        <v>70</v>
      </c>
      <c r="W27" s="40">
        <v>76</v>
      </c>
      <c r="X27" s="41">
        <v>61</v>
      </c>
      <c r="Y27" s="34">
        <v>25</v>
      </c>
      <c r="Z27" s="42">
        <f t="shared" si="11"/>
        <v>320</v>
      </c>
      <c r="AA27" s="43" t="str">
        <f t="shared" si="12"/>
        <v>FAIL</v>
      </c>
      <c r="AB27" s="44" t="str">
        <f t="shared" si="15"/>
        <v>NO RESULT</v>
      </c>
      <c r="AC27" s="42" t="str">
        <f t="shared" si="13"/>
        <v>NO RESULT</v>
      </c>
    </row>
    <row r="28" spans="2:29" ht="21" x14ac:dyDescent="0.3">
      <c r="B28" s="34">
        <v>8</v>
      </c>
      <c r="C28" s="35" t="s">
        <v>53</v>
      </c>
      <c r="D28" s="36" t="s">
        <v>59</v>
      </c>
      <c r="E28" s="37" t="s">
        <v>54</v>
      </c>
      <c r="F28" s="38">
        <v>76</v>
      </c>
      <c r="G28" s="39">
        <v>65</v>
      </c>
      <c r="H28" s="40">
        <v>88</v>
      </c>
      <c r="I28" s="41">
        <v>67</v>
      </c>
      <c r="J28" s="34">
        <v>45</v>
      </c>
      <c r="K28" s="42">
        <f t="shared" si="8"/>
        <v>341</v>
      </c>
      <c r="L28" s="43" t="str">
        <f t="shared" si="9"/>
        <v>PASS</v>
      </c>
      <c r="M28" s="44">
        <f t="shared" si="14"/>
        <v>0.68200000000000005</v>
      </c>
      <c r="N28" s="42" t="str">
        <f t="shared" si="10"/>
        <v>C</v>
      </c>
      <c r="Q28" s="34">
        <v>8</v>
      </c>
      <c r="R28" s="35" t="s">
        <v>53</v>
      </c>
      <c r="S28" s="36" t="s">
        <v>59</v>
      </c>
      <c r="T28" s="37" t="s">
        <v>54</v>
      </c>
      <c r="U28" s="38">
        <v>76</v>
      </c>
      <c r="V28" s="39">
        <v>65</v>
      </c>
      <c r="W28" s="40">
        <v>88</v>
      </c>
      <c r="X28" s="41">
        <v>67</v>
      </c>
      <c r="Y28" s="34">
        <v>45</v>
      </c>
      <c r="Z28" s="42">
        <f t="shared" si="11"/>
        <v>341</v>
      </c>
      <c r="AA28" s="43" t="str">
        <f t="shared" si="12"/>
        <v>PASS</v>
      </c>
      <c r="AB28" s="44">
        <f t="shared" si="15"/>
        <v>0.68200000000000005</v>
      </c>
      <c r="AC28" s="42" t="str">
        <f t="shared" si="13"/>
        <v>C</v>
      </c>
    </row>
    <row r="29" spans="2:29" ht="21" x14ac:dyDescent="0.3">
      <c r="B29" s="34">
        <v>9</v>
      </c>
      <c r="C29" s="35" t="s">
        <v>55</v>
      </c>
      <c r="D29" s="36" t="s">
        <v>59</v>
      </c>
      <c r="E29" s="37" t="s">
        <v>56</v>
      </c>
      <c r="F29" s="38">
        <v>77</v>
      </c>
      <c r="G29" s="39">
        <v>67</v>
      </c>
      <c r="H29" s="40">
        <v>76</v>
      </c>
      <c r="I29" s="41">
        <v>54</v>
      </c>
      <c r="J29" s="34">
        <v>87</v>
      </c>
      <c r="K29" s="42">
        <f t="shared" si="8"/>
        <v>361</v>
      </c>
      <c r="L29" s="43" t="str">
        <f t="shared" si="9"/>
        <v>PASS</v>
      </c>
      <c r="M29" s="44">
        <f t="shared" si="14"/>
        <v>0.72199999999999998</v>
      </c>
      <c r="N29" s="42" t="str">
        <f t="shared" si="10"/>
        <v>B</v>
      </c>
      <c r="Q29" s="34">
        <v>9</v>
      </c>
      <c r="R29" s="35" t="s">
        <v>55</v>
      </c>
      <c r="S29" s="36" t="s">
        <v>59</v>
      </c>
      <c r="T29" s="37" t="s">
        <v>56</v>
      </c>
      <c r="U29" s="38">
        <v>77</v>
      </c>
      <c r="V29" s="39">
        <v>67</v>
      </c>
      <c r="W29" s="40">
        <v>76</v>
      </c>
      <c r="X29" s="41">
        <v>54</v>
      </c>
      <c r="Y29" s="34">
        <v>87</v>
      </c>
      <c r="Z29" s="42">
        <f t="shared" si="11"/>
        <v>361</v>
      </c>
      <c r="AA29" s="43" t="str">
        <f t="shared" si="12"/>
        <v>PASS</v>
      </c>
      <c r="AB29" s="44">
        <f t="shared" si="15"/>
        <v>0.72199999999999998</v>
      </c>
      <c r="AC29" s="42" t="str">
        <f t="shared" si="13"/>
        <v>B</v>
      </c>
    </row>
    <row r="30" spans="2:29" ht="21" x14ac:dyDescent="0.3">
      <c r="B30" s="34">
        <v>10</v>
      </c>
      <c r="C30" s="35" t="s">
        <v>57</v>
      </c>
      <c r="D30" s="36" t="s">
        <v>59</v>
      </c>
      <c r="E30" s="37" t="s">
        <v>58</v>
      </c>
      <c r="F30" s="38">
        <v>78</v>
      </c>
      <c r="G30" s="39">
        <v>71</v>
      </c>
      <c r="H30" s="40">
        <v>56</v>
      </c>
      <c r="I30" s="41">
        <v>88</v>
      </c>
      <c r="J30" s="34">
        <v>71</v>
      </c>
      <c r="K30" s="42">
        <f t="shared" si="8"/>
        <v>364</v>
      </c>
      <c r="L30" s="43" t="str">
        <f t="shared" si="9"/>
        <v>PASS</v>
      </c>
      <c r="M30" s="44">
        <f t="shared" si="14"/>
        <v>0.72799999999999998</v>
      </c>
      <c r="N30" s="42" t="str">
        <f t="shared" si="10"/>
        <v>B</v>
      </c>
      <c r="Q30" s="34">
        <v>10</v>
      </c>
      <c r="R30" s="35" t="s">
        <v>57</v>
      </c>
      <c r="S30" s="36" t="s">
        <v>59</v>
      </c>
      <c r="T30" s="37" t="s">
        <v>58</v>
      </c>
      <c r="U30" s="38">
        <v>78</v>
      </c>
      <c r="V30" s="39">
        <v>71</v>
      </c>
      <c r="W30" s="40">
        <v>56</v>
      </c>
      <c r="X30" s="41">
        <v>88</v>
      </c>
      <c r="Y30" s="34">
        <v>71</v>
      </c>
      <c r="Z30" s="42">
        <f t="shared" si="11"/>
        <v>364</v>
      </c>
      <c r="AA30" s="43" t="str">
        <f t="shared" si="12"/>
        <v>PASS</v>
      </c>
      <c r="AB30" s="44">
        <f t="shared" si="15"/>
        <v>0.72799999999999998</v>
      </c>
      <c r="AC30" s="42" t="str">
        <f t="shared" si="13"/>
        <v>B</v>
      </c>
    </row>
    <row r="33" spans="5:17" ht="18.75" x14ac:dyDescent="0.4">
      <c r="E33" s="65" t="s">
        <v>67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7"/>
    </row>
    <row r="34" spans="5:17" ht="17.25" x14ac:dyDescent="0.25">
      <c r="E34" s="33" t="s">
        <v>26</v>
      </c>
      <c r="F34" s="33" t="s">
        <v>27</v>
      </c>
      <c r="G34" s="33" t="s">
        <v>28</v>
      </c>
      <c r="H34" s="33" t="s">
        <v>29</v>
      </c>
      <c r="I34" s="33" t="s">
        <v>30</v>
      </c>
      <c r="J34" s="33" t="s">
        <v>31</v>
      </c>
      <c r="K34" s="33" t="s">
        <v>32</v>
      </c>
      <c r="L34" s="33" t="s">
        <v>33</v>
      </c>
      <c r="M34" s="33" t="s">
        <v>34</v>
      </c>
      <c r="N34" s="33" t="s">
        <v>35</v>
      </c>
      <c r="O34" s="33" t="s">
        <v>36</v>
      </c>
      <c r="P34" s="33" t="s">
        <v>37</v>
      </c>
      <c r="Q34" s="33" t="s">
        <v>38</v>
      </c>
    </row>
    <row r="35" spans="5:17" ht="21" x14ac:dyDescent="0.3">
      <c r="E35" s="34">
        <v>1</v>
      </c>
      <c r="F35" s="35" t="s">
        <v>39</v>
      </c>
      <c r="G35" s="36" t="s">
        <v>59</v>
      </c>
      <c r="H35" s="37" t="s">
        <v>40</v>
      </c>
      <c r="I35" s="38">
        <v>95</v>
      </c>
      <c r="J35" s="39">
        <v>95</v>
      </c>
      <c r="K35" s="40">
        <v>95</v>
      </c>
      <c r="L35" s="41">
        <v>95</v>
      </c>
      <c r="M35" s="34">
        <v>95</v>
      </c>
      <c r="N35" s="42">
        <f t="shared" ref="N35:N44" si="16">SUM(I35:M35)</f>
        <v>475</v>
      </c>
      <c r="O35" s="43" t="str">
        <f t="shared" ref="O35:O44" si="17">IF(AND(I35&gt;35,J35&gt;35,K35&gt;35,L35&gt;35,M35&gt;35),"PASS","FAIL")</f>
        <v>PASS</v>
      </c>
      <c r="P35" s="44">
        <f>IF(O35="PASS",N35/500,"NORESULT")</f>
        <v>0.95</v>
      </c>
      <c r="Q35" s="42" t="str">
        <f t="shared" ref="Q35:Q44" si="18">IF(O35="PASS",IF(P35&gt;=80%,"A",IF(P35&gt;=70%,"B",IF(P35&gt;=60%,"C","D"))),"NO RESULT")</f>
        <v>A</v>
      </c>
    </row>
    <row r="36" spans="5:17" ht="21" x14ac:dyDescent="0.3">
      <c r="E36" s="34">
        <v>2</v>
      </c>
      <c r="F36" s="35" t="s">
        <v>41</v>
      </c>
      <c r="G36" s="36" t="s">
        <v>59</v>
      </c>
      <c r="H36" s="37" t="s">
        <v>42</v>
      </c>
      <c r="I36" s="38">
        <v>80</v>
      </c>
      <c r="J36" s="39">
        <v>75</v>
      </c>
      <c r="K36" s="40">
        <v>77</v>
      </c>
      <c r="L36" s="41">
        <v>65</v>
      </c>
      <c r="M36" s="34">
        <v>70</v>
      </c>
      <c r="N36" s="42">
        <f t="shared" si="16"/>
        <v>367</v>
      </c>
      <c r="O36" s="43" t="str">
        <f t="shared" si="17"/>
        <v>PASS</v>
      </c>
      <c r="P36" s="44">
        <f t="shared" ref="P36:P44" si="19">IF(O36="PASS",N36/500,"NO RESULT")</f>
        <v>0.73399999999999999</v>
      </c>
      <c r="Q36" s="42" t="str">
        <f t="shared" si="18"/>
        <v>B</v>
      </c>
    </row>
    <row r="37" spans="5:17" ht="21" x14ac:dyDescent="0.3">
      <c r="E37" s="34">
        <v>3</v>
      </c>
      <c r="F37" s="35" t="s">
        <v>43</v>
      </c>
      <c r="G37" s="36" t="s">
        <v>59</v>
      </c>
      <c r="H37" s="37" t="s">
        <v>44</v>
      </c>
      <c r="I37" s="38">
        <v>75</v>
      </c>
      <c r="J37" s="39">
        <v>70</v>
      </c>
      <c r="K37" s="40">
        <v>80</v>
      </c>
      <c r="L37" s="41">
        <v>75</v>
      </c>
      <c r="M37" s="34">
        <v>65</v>
      </c>
      <c r="N37" s="42">
        <f t="shared" si="16"/>
        <v>365</v>
      </c>
      <c r="O37" s="43" t="str">
        <f t="shared" si="17"/>
        <v>PASS</v>
      </c>
      <c r="P37" s="44">
        <f t="shared" si="19"/>
        <v>0.73</v>
      </c>
      <c r="Q37" s="42" t="str">
        <f t="shared" si="18"/>
        <v>B</v>
      </c>
    </row>
    <row r="38" spans="5:17" ht="21" x14ac:dyDescent="0.3">
      <c r="E38" s="34">
        <v>4</v>
      </c>
      <c r="F38" s="35" t="s">
        <v>45</v>
      </c>
      <c r="G38" s="36" t="s">
        <v>59</v>
      </c>
      <c r="H38" s="37" t="s">
        <v>46</v>
      </c>
      <c r="I38" s="38">
        <v>76</v>
      </c>
      <c r="J38" s="39">
        <v>71</v>
      </c>
      <c r="K38" s="40">
        <v>81</v>
      </c>
      <c r="L38" s="41">
        <v>76</v>
      </c>
      <c r="M38" s="34">
        <v>66</v>
      </c>
      <c r="N38" s="42">
        <f t="shared" si="16"/>
        <v>370</v>
      </c>
      <c r="O38" s="43" t="str">
        <f t="shared" si="17"/>
        <v>PASS</v>
      </c>
      <c r="P38" s="44">
        <f t="shared" si="19"/>
        <v>0.74</v>
      </c>
      <c r="Q38" s="42" t="str">
        <f t="shared" si="18"/>
        <v>B</v>
      </c>
    </row>
    <row r="39" spans="5:17" ht="21" x14ac:dyDescent="0.3">
      <c r="E39" s="34">
        <v>5</v>
      </c>
      <c r="F39" s="35" t="s">
        <v>47</v>
      </c>
      <c r="G39" s="36" t="s">
        <v>59</v>
      </c>
      <c r="H39" s="37" t="s">
        <v>48</v>
      </c>
      <c r="I39" s="38">
        <v>70</v>
      </c>
      <c r="J39" s="39">
        <v>65</v>
      </c>
      <c r="K39" s="40">
        <v>75</v>
      </c>
      <c r="L39" s="41">
        <v>70</v>
      </c>
      <c r="M39" s="34">
        <v>60</v>
      </c>
      <c r="N39" s="42">
        <f t="shared" si="16"/>
        <v>340</v>
      </c>
      <c r="O39" s="43" t="str">
        <f t="shared" si="17"/>
        <v>PASS</v>
      </c>
      <c r="P39" s="44">
        <f t="shared" si="19"/>
        <v>0.68</v>
      </c>
      <c r="Q39" s="42" t="str">
        <f t="shared" si="18"/>
        <v>C</v>
      </c>
    </row>
    <row r="40" spans="5:17" ht="21" x14ac:dyDescent="0.3">
      <c r="E40" s="34">
        <v>6</v>
      </c>
      <c r="F40" s="35" t="s">
        <v>49</v>
      </c>
      <c r="G40" s="36" t="s">
        <v>59</v>
      </c>
      <c r="H40" s="37" t="s">
        <v>50</v>
      </c>
      <c r="I40" s="38">
        <v>86</v>
      </c>
      <c r="J40" s="39">
        <v>71</v>
      </c>
      <c r="K40" s="40">
        <v>67</v>
      </c>
      <c r="L40" s="41">
        <v>56</v>
      </c>
      <c r="M40" s="34">
        <v>34</v>
      </c>
      <c r="N40" s="42">
        <f t="shared" si="16"/>
        <v>314</v>
      </c>
      <c r="O40" s="43" t="str">
        <f t="shared" si="17"/>
        <v>FAIL</v>
      </c>
      <c r="P40" s="44" t="str">
        <f t="shared" si="19"/>
        <v>NO RESULT</v>
      </c>
      <c r="Q40" s="42" t="str">
        <f t="shared" si="18"/>
        <v>NO RESULT</v>
      </c>
    </row>
    <row r="41" spans="5:17" ht="21" x14ac:dyDescent="0.3">
      <c r="E41" s="34">
        <v>7</v>
      </c>
      <c r="F41" s="35" t="s">
        <v>51</v>
      </c>
      <c r="G41" s="36" t="s">
        <v>59</v>
      </c>
      <c r="H41" s="37" t="s">
        <v>52</v>
      </c>
      <c r="I41" s="38">
        <v>88</v>
      </c>
      <c r="J41" s="39">
        <v>70</v>
      </c>
      <c r="K41" s="40">
        <v>76</v>
      </c>
      <c r="L41" s="41">
        <v>61</v>
      </c>
      <c r="M41" s="34">
        <v>25</v>
      </c>
      <c r="N41" s="42">
        <f t="shared" si="16"/>
        <v>320</v>
      </c>
      <c r="O41" s="43" t="str">
        <f t="shared" si="17"/>
        <v>FAIL</v>
      </c>
      <c r="P41" s="44" t="str">
        <f t="shared" si="19"/>
        <v>NO RESULT</v>
      </c>
      <c r="Q41" s="42" t="str">
        <f t="shared" si="18"/>
        <v>NO RESULT</v>
      </c>
    </row>
    <row r="42" spans="5:17" ht="21" x14ac:dyDescent="0.3">
      <c r="E42" s="34">
        <v>8</v>
      </c>
      <c r="F42" s="35" t="s">
        <v>53</v>
      </c>
      <c r="G42" s="36" t="s">
        <v>59</v>
      </c>
      <c r="H42" s="37" t="s">
        <v>54</v>
      </c>
      <c r="I42" s="38">
        <v>76</v>
      </c>
      <c r="J42" s="39">
        <v>65</v>
      </c>
      <c r="K42" s="40">
        <v>88</v>
      </c>
      <c r="L42" s="41">
        <v>67</v>
      </c>
      <c r="M42" s="34">
        <v>45</v>
      </c>
      <c r="N42" s="42">
        <f t="shared" si="16"/>
        <v>341</v>
      </c>
      <c r="O42" s="43" t="str">
        <f t="shared" si="17"/>
        <v>PASS</v>
      </c>
      <c r="P42" s="44">
        <f t="shared" si="19"/>
        <v>0.68200000000000005</v>
      </c>
      <c r="Q42" s="42" t="str">
        <f t="shared" si="18"/>
        <v>C</v>
      </c>
    </row>
    <row r="43" spans="5:17" ht="21" x14ac:dyDescent="0.3">
      <c r="E43" s="34">
        <v>9</v>
      </c>
      <c r="F43" s="35" t="s">
        <v>55</v>
      </c>
      <c r="G43" s="36" t="s">
        <v>59</v>
      </c>
      <c r="H43" s="37" t="s">
        <v>56</v>
      </c>
      <c r="I43" s="38">
        <v>77</v>
      </c>
      <c r="J43" s="39">
        <v>67</v>
      </c>
      <c r="K43" s="40">
        <v>76</v>
      </c>
      <c r="L43" s="41">
        <v>54</v>
      </c>
      <c r="M43" s="34">
        <v>87</v>
      </c>
      <c r="N43" s="42">
        <f t="shared" si="16"/>
        <v>361</v>
      </c>
      <c r="O43" s="43" t="str">
        <f t="shared" si="17"/>
        <v>PASS</v>
      </c>
      <c r="P43" s="44">
        <f t="shared" si="19"/>
        <v>0.72199999999999998</v>
      </c>
      <c r="Q43" s="42" t="str">
        <f t="shared" si="18"/>
        <v>B</v>
      </c>
    </row>
    <row r="44" spans="5:17" ht="21" x14ac:dyDescent="0.3">
      <c r="E44" s="34">
        <v>10</v>
      </c>
      <c r="F44" s="35" t="s">
        <v>57</v>
      </c>
      <c r="G44" s="36" t="s">
        <v>59</v>
      </c>
      <c r="H44" s="37" t="s">
        <v>58</v>
      </c>
      <c r="I44" s="38">
        <v>78</v>
      </c>
      <c r="J44" s="39">
        <v>71</v>
      </c>
      <c r="K44" s="40">
        <v>56</v>
      </c>
      <c r="L44" s="41">
        <v>88</v>
      </c>
      <c r="M44" s="34">
        <v>71</v>
      </c>
      <c r="N44" s="42">
        <f t="shared" si="16"/>
        <v>364</v>
      </c>
      <c r="O44" s="43" t="str">
        <f t="shared" si="17"/>
        <v>PASS</v>
      </c>
      <c r="P44" s="44">
        <f t="shared" si="19"/>
        <v>0.72799999999999998</v>
      </c>
      <c r="Q44" s="42" t="str">
        <f t="shared" si="18"/>
        <v>B</v>
      </c>
    </row>
  </sheetData>
  <mergeCells count="5">
    <mergeCell ref="B3:N3"/>
    <mergeCell ref="Q3:AC3"/>
    <mergeCell ref="B19:N19"/>
    <mergeCell ref="Q19:AC19"/>
    <mergeCell ref="E33:Q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1A18B-F04A-4635-B53E-1D9D07E5B92B}">
  <dimension ref="A1:O22"/>
  <sheetViews>
    <sheetView workbookViewId="0">
      <selection activeCell="O10" sqref="O10"/>
    </sheetView>
  </sheetViews>
  <sheetFormatPr defaultColWidth="12.28515625" defaultRowHeight="15" x14ac:dyDescent="0.25"/>
  <cols>
    <col min="14" max="14" width="16.28515625" bestFit="1" customWidth="1"/>
  </cols>
  <sheetData>
    <row r="1" spans="1:15" ht="34.5" x14ac:dyDescent="0.25">
      <c r="A1" s="24" t="s">
        <v>0</v>
      </c>
      <c r="B1" s="24" t="s">
        <v>1</v>
      </c>
      <c r="C1" s="24" t="s">
        <v>2</v>
      </c>
      <c r="D1" s="24" t="s">
        <v>3</v>
      </c>
      <c r="E1" s="25" t="s">
        <v>23</v>
      </c>
      <c r="F1" s="24" t="s">
        <v>4</v>
      </c>
      <c r="G1" s="24" t="s">
        <v>5</v>
      </c>
      <c r="H1" s="24" t="s">
        <v>6</v>
      </c>
      <c r="I1" s="26" t="s">
        <v>7</v>
      </c>
      <c r="J1" s="45" t="s">
        <v>71</v>
      </c>
      <c r="K1" s="28" t="s">
        <v>25</v>
      </c>
      <c r="L1" s="28" t="s">
        <v>20</v>
      </c>
      <c r="M1" s="28" t="s">
        <v>22</v>
      </c>
      <c r="N1" s="28" t="s">
        <v>23</v>
      </c>
    </row>
    <row r="2" spans="1:15" ht="18.75" x14ac:dyDescent="0.4">
      <c r="A2" s="17" t="s">
        <v>8</v>
      </c>
      <c r="B2" s="18">
        <v>2000</v>
      </c>
      <c r="C2" s="18">
        <v>1500</v>
      </c>
      <c r="D2" s="18">
        <v>300</v>
      </c>
      <c r="E2" s="18" t="e">
        <f>AND(Table2[[#This Row],[JAN]]&gt;1000,Table2[[#This Row],[FEB]]&gt;800,Table2[[#This Row],[MAR]]&gt;1500)</f>
        <v>#VALUE!</v>
      </c>
      <c r="F2" s="18">
        <f t="shared" ref="F2:F18" si="0">SUM(B2:D2)</f>
        <v>3800</v>
      </c>
      <c r="G2" s="18">
        <v>10000</v>
      </c>
      <c r="H2" s="18" t="str">
        <f>IF(F2&gt;G2,"Target Achieved","Not Achieved")</f>
        <v>Not Achieved</v>
      </c>
      <c r="I2" s="18">
        <f>IF(F2&gt;G2,F2*10%,F2*5%)</f>
        <v>190</v>
      </c>
      <c r="J2" s="46" t="e">
        <v>#DIV/0!</v>
      </c>
      <c r="K2" s="19" t="e">
        <f>I2/0</f>
        <v>#DIV/0!</v>
      </c>
      <c r="L2" s="20" t="str">
        <f t="shared" ref="L2:L18" si="1">PROPER(A2)</f>
        <v>Ramesh</v>
      </c>
      <c r="M2" s="21"/>
      <c r="N2" s="28" t="e">
        <v>#VALUE!</v>
      </c>
    </row>
    <row r="3" spans="1:15" ht="18.75" x14ac:dyDescent="0.4">
      <c r="A3" s="2" t="s">
        <v>9</v>
      </c>
      <c r="B3" s="3">
        <v>5000</v>
      </c>
      <c r="C3" s="3">
        <v>1200</v>
      </c>
      <c r="D3" s="3">
        <v>500</v>
      </c>
      <c r="E3" s="3" t="e">
        <f>AND(Table2[[#This Row],[JAN]]&gt;1000,Table2[[#This Row],[FEB]]&gt;800,Table2[[#This Row],[MAR]]&gt;1500)</f>
        <v>#VALUE!</v>
      </c>
      <c r="F3" s="3">
        <f t="shared" si="0"/>
        <v>6700</v>
      </c>
      <c r="G3" s="3">
        <v>12000</v>
      </c>
      <c r="H3" s="3" t="str">
        <f t="shared" ref="H3:H18" si="2">IF(F3&gt;G3,"Target Achieved","Not Achieved")</f>
        <v>Not Achieved</v>
      </c>
      <c r="I3" s="3">
        <f t="shared" ref="I3:I12" si="3">IF(F3&gt;G3,F3*10%,F3*5%)</f>
        <v>335</v>
      </c>
      <c r="J3" s="3" t="e">
        <v>#DIV/0!</v>
      </c>
      <c r="K3" s="3" t="e">
        <f t="shared" ref="K3:K18" si="4">I3/0</f>
        <v>#DIV/0!</v>
      </c>
      <c r="L3" s="6" t="str">
        <f t="shared" si="1"/>
        <v>Rakesh</v>
      </c>
      <c r="M3" s="7"/>
      <c r="N3" s="21" t="e">
        <v>#VALUE!</v>
      </c>
    </row>
    <row r="4" spans="1:15" ht="18.75" x14ac:dyDescent="0.4">
      <c r="A4" s="17" t="s">
        <v>10</v>
      </c>
      <c r="B4" s="18">
        <v>3000</v>
      </c>
      <c r="C4" s="18">
        <v>800</v>
      </c>
      <c r="D4" s="18">
        <v>1200</v>
      </c>
      <c r="E4" s="18" t="b">
        <f>AND(Table2[[#This Row],[JAN]]&gt;1000,Table2[[#This Row],[FEB]]&gt;800,Table2[[#This Row],[MAR]]&gt;1500)</f>
        <v>0</v>
      </c>
      <c r="F4" s="18">
        <f t="shared" si="0"/>
        <v>5000</v>
      </c>
      <c r="G4" s="18">
        <v>18000</v>
      </c>
      <c r="H4" s="18" t="str">
        <f t="shared" si="2"/>
        <v>Not Achieved</v>
      </c>
      <c r="I4" s="18">
        <f t="shared" si="3"/>
        <v>250</v>
      </c>
      <c r="J4" s="18" t="e">
        <v>#DIV/0!</v>
      </c>
      <c r="K4" s="18" t="e">
        <f t="shared" si="4"/>
        <v>#DIV/0!</v>
      </c>
      <c r="L4" s="22" t="str">
        <f t="shared" si="1"/>
        <v>Rahul</v>
      </c>
      <c r="M4" s="23"/>
      <c r="N4" s="7" t="b">
        <v>0</v>
      </c>
    </row>
    <row r="5" spans="1:15" ht="18.75" x14ac:dyDescent="0.4">
      <c r="A5" s="58" t="s">
        <v>11</v>
      </c>
      <c r="B5" s="3">
        <v>1000</v>
      </c>
      <c r="C5" s="3">
        <v>900</v>
      </c>
      <c r="D5" s="3">
        <v>1800</v>
      </c>
      <c r="E5" s="3" t="b">
        <f>AND(Table2[[#This Row],[JAN]]&gt;1000,Table2[[#This Row],[FEB]]&gt;800,Table2[[#This Row],[MAR]]&gt;1500)</f>
        <v>0</v>
      </c>
      <c r="F5" s="3">
        <f t="shared" si="0"/>
        <v>3700</v>
      </c>
      <c r="G5" s="3">
        <v>10000</v>
      </c>
      <c r="H5" s="3" t="str">
        <f t="shared" si="2"/>
        <v>Not Achieved</v>
      </c>
      <c r="I5" s="3">
        <f t="shared" si="3"/>
        <v>185</v>
      </c>
      <c r="J5" s="3" t="e">
        <v>#DIV/0!</v>
      </c>
      <c r="K5" s="3" t="e">
        <f t="shared" si="4"/>
        <v>#DIV/0!</v>
      </c>
      <c r="L5" s="6" t="str">
        <f t="shared" si="1"/>
        <v>Pooja</v>
      </c>
      <c r="M5" s="7"/>
      <c r="N5" s="23" t="b">
        <v>0</v>
      </c>
    </row>
    <row r="6" spans="1:15" ht="18.75" x14ac:dyDescent="0.4">
      <c r="A6" s="17" t="s">
        <v>12</v>
      </c>
      <c r="B6" s="18">
        <v>500</v>
      </c>
      <c r="C6" s="18">
        <v>1000</v>
      </c>
      <c r="D6" s="18">
        <v>2300</v>
      </c>
      <c r="E6" s="18" t="b">
        <f>AND(Table2[[#This Row],[JAN]]&gt;1000,Table2[[#This Row],[FEB]]&gt;800,Table2[[#This Row],[MAR]]&gt;1500)</f>
        <v>0</v>
      </c>
      <c r="F6" s="18">
        <f t="shared" si="0"/>
        <v>3800</v>
      </c>
      <c r="G6" s="18">
        <v>12000</v>
      </c>
      <c r="H6" s="18" t="str">
        <f t="shared" si="2"/>
        <v>Not Achieved</v>
      </c>
      <c r="I6" s="18">
        <f>IF(F6&gt;G6,F6*10%,F6*5%)</f>
        <v>190</v>
      </c>
      <c r="J6" s="18" t="e">
        <v>#DIV/0!</v>
      </c>
      <c r="K6" s="18" t="e">
        <f t="shared" si="4"/>
        <v>#DIV/0!</v>
      </c>
      <c r="L6" s="22" t="str">
        <f t="shared" si="1"/>
        <v>Manoj</v>
      </c>
      <c r="M6" s="23"/>
      <c r="N6" s="7" t="b">
        <v>0</v>
      </c>
    </row>
    <row r="7" spans="1:15" ht="18.75" x14ac:dyDescent="0.4">
      <c r="A7" s="2" t="s">
        <v>13</v>
      </c>
      <c r="B7" s="3"/>
      <c r="C7" s="3">
        <v>500</v>
      </c>
      <c r="D7" s="3">
        <v>2400</v>
      </c>
      <c r="E7" s="3" t="b">
        <f>AND(Table2[[#This Row],[JAN]]&gt;1000,Table2[[#This Row],[FEB]]&gt;800,Table2[[#This Row],[MAR]]&gt;1500)</f>
        <v>0</v>
      </c>
      <c r="F7" s="3">
        <f t="shared" si="0"/>
        <v>2900</v>
      </c>
      <c r="G7" s="3">
        <v>10000</v>
      </c>
      <c r="H7" s="3" t="str">
        <f t="shared" si="2"/>
        <v>Not Achieved</v>
      </c>
      <c r="I7" s="3">
        <f t="shared" si="3"/>
        <v>145</v>
      </c>
      <c r="J7" s="3" t="e">
        <v>#DIV/0!</v>
      </c>
      <c r="K7" s="3" t="e">
        <f t="shared" si="4"/>
        <v>#DIV/0!</v>
      </c>
      <c r="L7" s="6" t="str">
        <f t="shared" si="1"/>
        <v>Ashok</v>
      </c>
      <c r="M7" s="7"/>
      <c r="N7" s="23" t="b">
        <v>0</v>
      </c>
    </row>
    <row r="8" spans="1:15" ht="18.75" x14ac:dyDescent="0.4">
      <c r="A8" s="17" t="s">
        <v>14</v>
      </c>
      <c r="B8" s="18">
        <v>1200</v>
      </c>
      <c r="C8" s="18">
        <v>1400</v>
      </c>
      <c r="D8" s="18">
        <v>1500</v>
      </c>
      <c r="E8" s="18" t="b">
        <f>AND(Table2[[#This Row],[JAN]]&gt;1000,Table2[[#This Row],[FEB]]&gt;800,Table2[[#This Row],[MAR]]&gt;1500)</f>
        <v>0</v>
      </c>
      <c r="F8" s="18">
        <f t="shared" si="0"/>
        <v>4100</v>
      </c>
      <c r="G8" s="18"/>
      <c r="H8" s="18" t="str">
        <f t="shared" si="2"/>
        <v>Target Achieved</v>
      </c>
      <c r="I8" s="18">
        <f t="shared" si="3"/>
        <v>410</v>
      </c>
      <c r="J8" s="18" t="e">
        <v>#DIV/0!</v>
      </c>
      <c r="K8" s="18" t="e">
        <f t="shared" si="4"/>
        <v>#DIV/0!</v>
      </c>
      <c r="L8" s="22" t="str">
        <f t="shared" si="1"/>
        <v>Ajeet</v>
      </c>
      <c r="M8" s="23"/>
      <c r="N8" s="7" t="b">
        <v>0</v>
      </c>
      <c r="O8" s="28"/>
    </row>
    <row r="9" spans="1:15" ht="18.75" x14ac:dyDescent="0.4">
      <c r="A9" s="2" t="s">
        <v>15</v>
      </c>
      <c r="B9" s="3">
        <v>1500</v>
      </c>
      <c r="C9" s="3">
        <v>1800</v>
      </c>
      <c r="D9" s="3">
        <v>1800</v>
      </c>
      <c r="E9" s="3" t="b">
        <f>AND(Table2[[#This Row],[JAN]]&gt;1000,Table2[[#This Row],[FEB]]&gt;800,Table2[[#This Row],[MAR]]&gt;1500)</f>
        <v>0</v>
      </c>
      <c r="F9" s="3">
        <f t="shared" si="0"/>
        <v>5100</v>
      </c>
      <c r="G9" s="3">
        <v>10000</v>
      </c>
      <c r="H9" s="3" t="str">
        <f t="shared" si="2"/>
        <v>Not Achieved</v>
      </c>
      <c r="I9" s="3">
        <f t="shared" si="3"/>
        <v>255</v>
      </c>
      <c r="J9" s="3" t="e">
        <v>#DIV/0!</v>
      </c>
      <c r="K9" s="3" t="e">
        <f t="shared" si="4"/>
        <v>#DIV/0!</v>
      </c>
      <c r="L9" s="6" t="str">
        <f t="shared" si="1"/>
        <v>Alok</v>
      </c>
      <c r="M9" s="7"/>
      <c r="N9" s="23" t="b">
        <v>0</v>
      </c>
      <c r="O9" s="21"/>
    </row>
    <row r="10" spans="1:15" ht="18.75" x14ac:dyDescent="0.4">
      <c r="A10" s="17" t="s">
        <v>16</v>
      </c>
      <c r="B10" s="18">
        <v>1800</v>
      </c>
      <c r="C10" s="18">
        <v>2500</v>
      </c>
      <c r="D10" s="18">
        <v>1700</v>
      </c>
      <c r="E10" s="18" t="b">
        <f>AND(Table2[[#This Row],[JAN]]&gt;1000,Table2[[#This Row],[FEB]]&gt;800,Table2[[#This Row],[MAR]]&gt;1500)</f>
        <v>0</v>
      </c>
      <c r="F10" s="18">
        <f t="shared" si="0"/>
        <v>6000</v>
      </c>
      <c r="G10" s="18">
        <v>12000</v>
      </c>
      <c r="H10" s="18" t="str">
        <f t="shared" si="2"/>
        <v>Not Achieved</v>
      </c>
      <c r="I10" s="18">
        <f t="shared" si="3"/>
        <v>300</v>
      </c>
      <c r="J10" s="18" t="e">
        <v>#DIV/0!</v>
      </c>
      <c r="K10" s="18" t="e">
        <f t="shared" si="4"/>
        <v>#DIV/0!</v>
      </c>
      <c r="L10" s="22" t="str">
        <f t="shared" si="1"/>
        <v>Amrit</v>
      </c>
      <c r="M10" s="23"/>
      <c r="N10" s="7" t="b">
        <v>0</v>
      </c>
      <c r="O10" s="7" t="s">
        <v>72</v>
      </c>
    </row>
    <row r="11" spans="1:15" ht="18.75" x14ac:dyDescent="0.4">
      <c r="A11" s="2" t="s">
        <v>17</v>
      </c>
      <c r="B11" s="3">
        <v>200</v>
      </c>
      <c r="C11" s="3">
        <v>3000</v>
      </c>
      <c r="D11" s="3">
        <v>1900</v>
      </c>
      <c r="E11" s="3" t="b">
        <f>AND(Table2[[#This Row],[JAN]]&gt;1000,Table2[[#This Row],[FEB]]&gt;800,Table2[[#This Row],[MAR]]&gt;1500)</f>
        <v>1</v>
      </c>
      <c r="F11" s="3">
        <f t="shared" si="0"/>
        <v>5100</v>
      </c>
      <c r="G11" s="3">
        <v>10000</v>
      </c>
      <c r="H11" s="3" t="str">
        <f t="shared" si="2"/>
        <v>Not Achieved</v>
      </c>
      <c r="I11" s="3">
        <f t="shared" si="3"/>
        <v>255</v>
      </c>
      <c r="J11" s="3" t="e">
        <v>#DIV/0!</v>
      </c>
      <c r="K11" s="3" t="e">
        <f t="shared" si="4"/>
        <v>#DIV/0!</v>
      </c>
      <c r="L11" s="6" t="str">
        <f t="shared" si="1"/>
        <v>Surendra</v>
      </c>
      <c r="M11" s="7"/>
      <c r="N11" s="23" t="b">
        <v>1</v>
      </c>
      <c r="O11" s="23"/>
    </row>
    <row r="12" spans="1:15" ht="18.75" x14ac:dyDescent="0.4">
      <c r="A12" s="17" t="s">
        <v>18</v>
      </c>
      <c r="B12" s="18">
        <v>1600</v>
      </c>
      <c r="C12" s="18">
        <v>1200</v>
      </c>
      <c r="D12" s="18">
        <v>2000</v>
      </c>
      <c r="E12" s="18" t="b">
        <f>AND(Table2[[#This Row],[JAN]]&gt;1000,Table2[[#This Row],[FEB]]&gt;800,Table2[[#This Row],[MAR]]&gt;1500)</f>
        <v>1</v>
      </c>
      <c r="F12" s="18">
        <f t="shared" si="0"/>
        <v>4800</v>
      </c>
      <c r="G12" s="18">
        <v>10000</v>
      </c>
      <c r="H12" s="18" t="str">
        <f t="shared" si="2"/>
        <v>Not Achieved</v>
      </c>
      <c r="I12" s="18">
        <f t="shared" si="3"/>
        <v>240</v>
      </c>
      <c r="J12" s="18" t="e">
        <v>#DIV/0!</v>
      </c>
      <c r="K12" s="18" t="e">
        <f t="shared" si="4"/>
        <v>#DIV/0!</v>
      </c>
      <c r="L12" s="22" t="str">
        <f t="shared" si="1"/>
        <v>Shashi</v>
      </c>
      <c r="M12" s="23"/>
      <c r="N12" s="7" t="b">
        <v>1</v>
      </c>
      <c r="O12" s="7"/>
    </row>
    <row r="13" spans="1:15" ht="18.75" x14ac:dyDescent="0.4">
      <c r="A13" s="2" t="s">
        <v>10</v>
      </c>
      <c r="B13" s="3">
        <v>800</v>
      </c>
      <c r="C13" s="3">
        <v>500</v>
      </c>
      <c r="D13" s="3">
        <v>2400</v>
      </c>
      <c r="E13" s="3" t="b">
        <f>AND(Table2[[#This Row],[JAN]]&gt;1000,Table2[[#This Row],[FEB]]&gt;800,Table2[[#This Row],[MAR]]&gt;1500)</f>
        <v>0</v>
      </c>
      <c r="F13" s="3">
        <f t="shared" si="0"/>
        <v>3700</v>
      </c>
      <c r="G13" s="3">
        <v>10000</v>
      </c>
      <c r="H13" s="3" t="str">
        <f t="shared" si="2"/>
        <v>Not Achieved</v>
      </c>
      <c r="I13" s="3"/>
      <c r="J13" s="3" t="e">
        <v>#DIV/0!</v>
      </c>
      <c r="K13" s="3" t="e">
        <f t="shared" si="4"/>
        <v>#DIV/0!</v>
      </c>
      <c r="L13" s="6" t="str">
        <f t="shared" si="1"/>
        <v>Rahul</v>
      </c>
      <c r="M13" s="7"/>
      <c r="N13" s="23" t="b">
        <v>0</v>
      </c>
      <c r="O13" s="23"/>
    </row>
    <row r="14" spans="1:15" ht="18.75" x14ac:dyDescent="0.4">
      <c r="A14" s="57" t="s">
        <v>11</v>
      </c>
      <c r="B14" s="18">
        <v>1200</v>
      </c>
      <c r="C14" s="18">
        <v>1400</v>
      </c>
      <c r="D14" s="18">
        <v>1500</v>
      </c>
      <c r="E14" s="18" t="b">
        <f>AND(Table2[[#This Row],[JAN]]&gt;1000,Table2[[#This Row],[FEB]]&gt;800,Table2[[#This Row],[MAR]]&gt;1500)</f>
        <v>1</v>
      </c>
      <c r="F14" s="18">
        <f t="shared" si="0"/>
        <v>4100</v>
      </c>
      <c r="G14" s="18">
        <v>12000</v>
      </c>
      <c r="H14" s="18" t="str">
        <f t="shared" si="2"/>
        <v>Not Achieved</v>
      </c>
      <c r="I14" s="18">
        <f t="shared" ref="I14:I18" si="5">IF(F14&gt;G14,F14*10%,F14*5%)</f>
        <v>205</v>
      </c>
      <c r="J14" s="18" t="e">
        <v>#DIV/0!</v>
      </c>
      <c r="K14" s="18" t="e">
        <f t="shared" si="4"/>
        <v>#DIV/0!</v>
      </c>
      <c r="L14" s="22" t="str">
        <f t="shared" si="1"/>
        <v>Pooja</v>
      </c>
      <c r="M14" s="23"/>
      <c r="N14" s="7" t="b">
        <v>1</v>
      </c>
      <c r="O14" s="7"/>
    </row>
    <row r="15" spans="1:15" ht="18.75" x14ac:dyDescent="0.4">
      <c r="A15" s="2" t="s">
        <v>12</v>
      </c>
      <c r="B15" s="3">
        <v>1500</v>
      </c>
      <c r="C15" s="3">
        <v>1800</v>
      </c>
      <c r="D15" s="3">
        <v>1800</v>
      </c>
      <c r="E15" s="3" t="b">
        <f>AND(Table2[[#This Row],[JAN]]&gt;1000,Table2[[#This Row],[FEB]]&gt;800,Table2[[#This Row],[MAR]]&gt;1500)</f>
        <v>0</v>
      </c>
      <c r="F15" s="3">
        <f t="shared" si="0"/>
        <v>5100</v>
      </c>
      <c r="G15" s="3">
        <v>10000</v>
      </c>
      <c r="H15" s="3" t="str">
        <f t="shared" si="2"/>
        <v>Not Achieved</v>
      </c>
      <c r="I15" s="3">
        <f t="shared" si="5"/>
        <v>255</v>
      </c>
      <c r="J15" s="3" t="e">
        <v>#DIV/0!</v>
      </c>
      <c r="K15" s="3" t="e">
        <f t="shared" si="4"/>
        <v>#DIV/0!</v>
      </c>
      <c r="L15" s="6" t="str">
        <f t="shared" si="1"/>
        <v>Manoj</v>
      </c>
      <c r="M15" s="7"/>
      <c r="N15" s="23" t="b">
        <v>0</v>
      </c>
      <c r="O15" s="23"/>
    </row>
    <row r="16" spans="1:15" ht="18.75" x14ac:dyDescent="0.4">
      <c r="A16" s="17" t="s">
        <v>13</v>
      </c>
      <c r="B16" s="18">
        <v>1800</v>
      </c>
      <c r="C16" s="18">
        <v>2500</v>
      </c>
      <c r="D16" s="18">
        <v>1700</v>
      </c>
      <c r="E16" s="18" t="b">
        <f>AND(Table2[[#This Row],[JAN]]&gt;1000,Table2[[#This Row],[FEB]]&gt;800,Table2[[#This Row],[MAR]]&gt;1500)</f>
        <v>0</v>
      </c>
      <c r="F16" s="18">
        <f t="shared" si="0"/>
        <v>6000</v>
      </c>
      <c r="G16" s="18">
        <v>12000</v>
      </c>
      <c r="H16" s="18" t="str">
        <f t="shared" si="2"/>
        <v>Not Achieved</v>
      </c>
      <c r="I16" s="18">
        <f t="shared" si="5"/>
        <v>300</v>
      </c>
      <c r="J16" s="18" t="e">
        <v>#DIV/0!</v>
      </c>
      <c r="K16" s="18" t="e">
        <f t="shared" si="4"/>
        <v>#DIV/0!</v>
      </c>
      <c r="L16" s="22" t="str">
        <f t="shared" si="1"/>
        <v>Ashok</v>
      </c>
      <c r="M16" s="23"/>
      <c r="N16" s="7" t="b">
        <v>0</v>
      </c>
      <c r="O16" s="7"/>
    </row>
    <row r="17" spans="1:15" ht="18.75" x14ac:dyDescent="0.4">
      <c r="A17" s="2" t="s">
        <v>14</v>
      </c>
      <c r="B17" s="3">
        <v>200</v>
      </c>
      <c r="C17" s="3">
        <v>3000</v>
      </c>
      <c r="D17" s="3">
        <v>1900</v>
      </c>
      <c r="E17" s="3" t="b">
        <f>AND(Table2[[#This Row],[JAN]]&gt;1000,Table2[[#This Row],[FEB]]&gt;800,Table2[[#This Row],[MAR]]&gt;1500)</f>
        <v>1</v>
      </c>
      <c r="F17" s="3">
        <f t="shared" si="0"/>
        <v>5100</v>
      </c>
      <c r="G17" s="3">
        <v>10000</v>
      </c>
      <c r="H17" s="3" t="str">
        <f t="shared" si="2"/>
        <v>Not Achieved</v>
      </c>
      <c r="I17" s="3">
        <f t="shared" si="5"/>
        <v>255</v>
      </c>
      <c r="J17" s="3" t="e">
        <v>#DIV/0!</v>
      </c>
      <c r="K17" s="3" t="e">
        <f t="shared" si="4"/>
        <v>#DIV/0!</v>
      </c>
      <c r="L17" s="6" t="str">
        <f t="shared" si="1"/>
        <v>Ajeet</v>
      </c>
      <c r="M17" s="7"/>
      <c r="N17" s="21" t="b">
        <v>1</v>
      </c>
      <c r="O17" s="23"/>
    </row>
    <row r="18" spans="1:15" ht="18.75" x14ac:dyDescent="0.4">
      <c r="A18" s="17" t="s">
        <v>15</v>
      </c>
      <c r="B18" s="18">
        <v>1600</v>
      </c>
      <c r="C18" s="18">
        <v>1200</v>
      </c>
      <c r="D18" s="18">
        <v>2000</v>
      </c>
      <c r="E18" s="18" t="b">
        <f>AND(Table2[[#This Row],[JAN]]&gt;1000,Table2[[#This Row],[FEB]]&gt;800,Table2[[#This Row],[MAR]]&gt;1500)</f>
        <v>1</v>
      </c>
      <c r="F18" s="18">
        <f t="shared" si="0"/>
        <v>4800</v>
      </c>
      <c r="G18" s="18">
        <v>10000</v>
      </c>
      <c r="H18" s="18" t="str">
        <f t="shared" si="2"/>
        <v>Not Achieved</v>
      </c>
      <c r="I18" s="18">
        <f t="shared" si="5"/>
        <v>240</v>
      </c>
      <c r="J18" s="18" t="e">
        <v>#DIV/0!</v>
      </c>
      <c r="K18" s="18" t="e">
        <f t="shared" si="4"/>
        <v>#DIV/0!</v>
      </c>
      <c r="L18" s="22" t="str">
        <f t="shared" si="1"/>
        <v>Alok</v>
      </c>
      <c r="M18" s="23"/>
      <c r="N18" s="7" t="b">
        <v>1</v>
      </c>
      <c r="O18" s="7"/>
    </row>
    <row r="19" spans="1:15" ht="18.75" x14ac:dyDescent="0.4">
      <c r="O19" s="23"/>
    </row>
    <row r="20" spans="1:15" ht="18.75" x14ac:dyDescent="0.4">
      <c r="O20" s="7"/>
    </row>
    <row r="21" spans="1:15" ht="18.75" x14ac:dyDescent="0.4">
      <c r="O21" s="23"/>
    </row>
    <row r="22" spans="1:15" ht="18.75" x14ac:dyDescent="0.4">
      <c r="O22" s="7"/>
    </row>
  </sheetData>
  <conditionalFormatting sqref="B1:G1 K1:N1">
    <cfRule type="cellIs" dxfId="25" priority="5" operator="between">
      <formula>2000</formula>
      <formula>5000</formula>
    </cfRule>
  </conditionalFormatting>
  <conditionalFormatting sqref="E2:E16">
    <cfRule type="containsText" dxfId="24" priority="4" operator="containsText" text="T">
      <formula>NOT(ISERROR(SEARCH("T",E2)))</formula>
    </cfRule>
  </conditionalFormatting>
  <conditionalFormatting sqref="N2">
    <cfRule type="cellIs" dxfId="23" priority="1" operator="between">
      <formula>2000</formula>
      <formula>5000</formula>
    </cfRule>
  </conditionalFormatting>
  <conditionalFormatting sqref="O8">
    <cfRule type="cellIs" dxfId="22" priority="3" operator="between">
      <formula>2000</formula>
      <formula>5000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B9E73-BA6B-4C4E-B205-29E87C5D7D9F}">
  <dimension ref="F2:P15"/>
  <sheetViews>
    <sheetView tabSelected="1" workbookViewId="0">
      <selection activeCell="O13" sqref="O13"/>
    </sheetView>
  </sheetViews>
  <sheetFormatPr defaultRowHeight="15" x14ac:dyDescent="0.25"/>
  <cols>
    <col min="6" max="6" width="15.140625" bestFit="1" customWidth="1"/>
  </cols>
  <sheetData>
    <row r="2" spans="6:16" ht="35.25" customHeight="1" x14ac:dyDescent="0.25">
      <c r="F2" s="72" t="s">
        <v>0</v>
      </c>
      <c r="G2" s="72" t="s">
        <v>1</v>
      </c>
      <c r="H2" s="72" t="s">
        <v>2</v>
      </c>
      <c r="I2" s="72" t="s">
        <v>3</v>
      </c>
      <c r="J2" s="73" t="s">
        <v>73</v>
      </c>
    </row>
    <row r="3" spans="6:16" ht="19.5" x14ac:dyDescent="0.4">
      <c r="F3" s="56" t="s">
        <v>14</v>
      </c>
      <c r="G3" s="1">
        <v>1200</v>
      </c>
      <c r="H3" s="1">
        <v>1400</v>
      </c>
      <c r="I3" s="1">
        <v>1500</v>
      </c>
      <c r="J3" s="71">
        <v>8000</v>
      </c>
    </row>
    <row r="4" spans="6:16" ht="19.5" x14ac:dyDescent="0.4">
      <c r="F4" s="56" t="s">
        <v>13</v>
      </c>
      <c r="G4" s="1">
        <v>1234</v>
      </c>
      <c r="H4" s="1">
        <v>500</v>
      </c>
      <c r="I4" s="1">
        <v>2400</v>
      </c>
      <c r="J4" s="71">
        <f t="shared" ref="J4:J14" si="0">SUM(G4:I4)</f>
        <v>4134</v>
      </c>
    </row>
    <row r="5" spans="6:16" ht="19.5" x14ac:dyDescent="0.4">
      <c r="F5" s="56" t="s">
        <v>13</v>
      </c>
      <c r="G5" s="1">
        <v>0</v>
      </c>
      <c r="H5" s="1">
        <v>3000</v>
      </c>
      <c r="I5" s="1">
        <v>1900</v>
      </c>
      <c r="J5" s="71">
        <f t="shared" si="0"/>
        <v>4900</v>
      </c>
    </row>
    <row r="6" spans="6:16" ht="19.5" x14ac:dyDescent="0.4">
      <c r="F6" s="56" t="s">
        <v>12</v>
      </c>
      <c r="G6" s="1">
        <v>500</v>
      </c>
      <c r="H6" s="1">
        <v>2345</v>
      </c>
      <c r="I6" s="1">
        <v>2300</v>
      </c>
      <c r="J6" s="71">
        <f t="shared" si="0"/>
        <v>5145</v>
      </c>
    </row>
    <row r="7" spans="6:16" ht="19.5" x14ac:dyDescent="0.4">
      <c r="F7" s="56" t="s">
        <v>10</v>
      </c>
      <c r="G7" s="1">
        <v>3000</v>
      </c>
      <c r="H7" s="1">
        <v>800</v>
      </c>
      <c r="I7" s="1">
        <v>1200</v>
      </c>
      <c r="J7" s="71">
        <f t="shared" si="0"/>
        <v>5000</v>
      </c>
    </row>
    <row r="8" spans="6:16" ht="19.5" x14ac:dyDescent="0.4">
      <c r="F8" s="56" t="s">
        <v>10</v>
      </c>
      <c r="G8" s="1">
        <v>1800</v>
      </c>
      <c r="H8" s="1">
        <v>2500</v>
      </c>
      <c r="I8" s="1">
        <v>1700</v>
      </c>
      <c r="J8" s="71">
        <f t="shared" si="0"/>
        <v>6000</v>
      </c>
    </row>
    <row r="9" spans="6:16" ht="19.5" x14ac:dyDescent="0.4">
      <c r="F9" s="56" t="s">
        <v>10</v>
      </c>
      <c r="G9" s="1">
        <v>800</v>
      </c>
      <c r="H9" s="1">
        <v>500</v>
      </c>
      <c r="I9" s="1">
        <v>2400</v>
      </c>
      <c r="J9" s="71">
        <f t="shared" si="0"/>
        <v>3700</v>
      </c>
    </row>
    <row r="10" spans="6:16" ht="19.5" x14ac:dyDescent="0.4">
      <c r="F10" s="56" t="s">
        <v>9</v>
      </c>
      <c r="G10" s="1">
        <v>5000</v>
      </c>
      <c r="H10" s="1">
        <v>1200</v>
      </c>
      <c r="I10" s="1">
        <v>500</v>
      </c>
      <c r="J10" s="71">
        <f t="shared" si="0"/>
        <v>6700</v>
      </c>
    </row>
    <row r="11" spans="6:16" ht="19.5" x14ac:dyDescent="0.4">
      <c r="F11" s="56" t="s">
        <v>8</v>
      </c>
      <c r="G11" s="1">
        <v>2000</v>
      </c>
      <c r="H11" s="1">
        <v>1500</v>
      </c>
      <c r="I11" s="1">
        <v>300</v>
      </c>
      <c r="J11" s="71">
        <f t="shared" si="0"/>
        <v>3800</v>
      </c>
    </row>
    <row r="12" spans="6:16" ht="19.5" x14ac:dyDescent="0.4">
      <c r="F12" s="56" t="s">
        <v>8</v>
      </c>
      <c r="G12" s="1">
        <v>1000</v>
      </c>
      <c r="H12" s="1">
        <v>900</v>
      </c>
      <c r="I12" s="1">
        <v>1800</v>
      </c>
      <c r="J12" s="71">
        <f t="shared" si="0"/>
        <v>3700</v>
      </c>
    </row>
    <row r="13" spans="6:16" ht="19.5" x14ac:dyDescent="0.4">
      <c r="F13" s="56" t="s">
        <v>8</v>
      </c>
      <c r="G13" s="1">
        <v>1500</v>
      </c>
      <c r="H13" s="1">
        <v>1800</v>
      </c>
      <c r="I13" s="1">
        <v>1800</v>
      </c>
      <c r="J13" s="71">
        <f t="shared" si="0"/>
        <v>5100</v>
      </c>
    </row>
    <row r="14" spans="6:16" ht="19.5" x14ac:dyDescent="0.4">
      <c r="F14" s="56" t="s">
        <v>18</v>
      </c>
      <c r="G14" s="1">
        <v>1600</v>
      </c>
      <c r="H14" s="1">
        <v>1200</v>
      </c>
      <c r="I14" s="1">
        <v>2000</v>
      </c>
      <c r="J14" s="71">
        <f t="shared" si="0"/>
        <v>4800</v>
      </c>
    </row>
    <row r="15" spans="6:16" x14ac:dyDescent="0.25">
      <c r="P15" t="s">
        <v>72</v>
      </c>
    </row>
  </sheetData>
  <sortState xmlns:xlrd2="http://schemas.microsoft.com/office/spreadsheetml/2017/richdata2" ref="F3:J14">
    <sortCondition ref="F7:F14"/>
  </sortState>
  <conditionalFormatting sqref="G2:J2">
    <cfRule type="cellIs" dxfId="21" priority="1" operator="between">
      <formula>2000</formula>
      <formula>5000</formula>
    </cfRule>
  </conditionalFormatting>
  <dataValidations count="2">
    <dataValidation type="custom" allowBlank="1" showInputMessage="1" showErrorMessage="1" sqref="J3:J14" xr:uid="{ECF2E7A8-A88C-425B-9460-18F5281DB12A}">
      <formula1>J3&gt;0</formula1>
    </dataValidation>
    <dataValidation type="custom" allowBlank="1" showInputMessage="1" showErrorMessage="1" sqref="G3:G14 I3:I14 H4:H14 H3" xr:uid="{6269A608-953A-4612-837B-BEFBF4631160}">
      <formula1>G3&gt;=0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02DAA-99CC-4A0B-9C06-A430C6C51328}">
  <dimension ref="B3:N23"/>
  <sheetViews>
    <sheetView topLeftCell="A2" workbookViewId="0">
      <selection activeCell="L12" sqref="L12"/>
    </sheetView>
  </sheetViews>
  <sheetFormatPr defaultRowHeight="18.75" x14ac:dyDescent="0.3"/>
  <cols>
    <col min="1" max="9" width="9.140625" style="74"/>
    <col min="10" max="10" width="18.85546875" style="74" bestFit="1" customWidth="1"/>
    <col min="11" max="16384" width="9.140625" style="74"/>
  </cols>
  <sheetData>
    <row r="3" spans="2:14" x14ac:dyDescent="0.3">
      <c r="B3" s="78" t="s">
        <v>0</v>
      </c>
      <c r="C3" s="78" t="s">
        <v>1</v>
      </c>
      <c r="D3" s="78" t="s">
        <v>2</v>
      </c>
      <c r="E3" s="78" t="s">
        <v>3</v>
      </c>
      <c r="F3" s="79" t="s">
        <v>73</v>
      </c>
    </row>
    <row r="4" spans="2:14" ht="20.25" x14ac:dyDescent="0.4">
      <c r="B4" s="56" t="s">
        <v>14</v>
      </c>
      <c r="C4" s="1">
        <v>1200</v>
      </c>
      <c r="D4" s="1">
        <v>1400</v>
      </c>
      <c r="E4" s="1">
        <v>1500</v>
      </c>
      <c r="F4" s="71">
        <v>7890</v>
      </c>
      <c r="J4" s="78" t="s">
        <v>0</v>
      </c>
      <c r="K4" s="78" t="s">
        <v>1</v>
      </c>
      <c r="L4" s="78" t="s">
        <v>2</v>
      </c>
      <c r="M4" s="78" t="s">
        <v>3</v>
      </c>
      <c r="N4" s="79" t="s">
        <v>73</v>
      </c>
    </row>
    <row r="5" spans="2:14" ht="20.25" x14ac:dyDescent="0.4">
      <c r="B5" s="56" t="s">
        <v>95</v>
      </c>
      <c r="C5" s="1"/>
      <c r="D5" s="1"/>
      <c r="E5" s="1"/>
      <c r="F5" s="71">
        <f>SUBTOTAL(9,F4:F4)</f>
        <v>7890</v>
      </c>
      <c r="J5" s="56" t="s">
        <v>95</v>
      </c>
      <c r="K5" s="1"/>
      <c r="L5" s="1"/>
      <c r="M5" s="1"/>
      <c r="N5" s="71">
        <v>7890</v>
      </c>
    </row>
    <row r="6" spans="2:14" ht="20.25" x14ac:dyDescent="0.4">
      <c r="B6" s="56" t="s">
        <v>13</v>
      </c>
      <c r="C6" s="1">
        <v>1234</v>
      </c>
      <c r="D6" s="1">
        <v>500</v>
      </c>
      <c r="E6" s="1">
        <v>2400</v>
      </c>
      <c r="F6" s="71">
        <f>SUM(C6:E6)</f>
        <v>4134</v>
      </c>
      <c r="J6" s="56" t="s">
        <v>96</v>
      </c>
      <c r="K6" s="1"/>
      <c r="L6" s="1"/>
      <c r="M6" s="1"/>
      <c r="N6" s="71">
        <v>9234</v>
      </c>
    </row>
    <row r="7" spans="2:14" ht="20.25" x14ac:dyDescent="0.4">
      <c r="B7" s="56" t="s">
        <v>13</v>
      </c>
      <c r="C7" s="1">
        <v>200</v>
      </c>
      <c r="D7" s="1">
        <v>3000</v>
      </c>
      <c r="E7" s="1">
        <v>1900</v>
      </c>
      <c r="F7" s="71">
        <f>SUM(C7:E7)</f>
        <v>5100</v>
      </c>
      <c r="J7" s="56" t="s">
        <v>97</v>
      </c>
      <c r="K7" s="1"/>
      <c r="L7" s="1"/>
      <c r="M7" s="1"/>
      <c r="N7" s="71">
        <v>5145</v>
      </c>
    </row>
    <row r="8" spans="2:14" ht="20.25" x14ac:dyDescent="0.4">
      <c r="B8" s="56" t="s">
        <v>96</v>
      </c>
      <c r="C8" s="1"/>
      <c r="D8" s="1"/>
      <c r="E8" s="1"/>
      <c r="F8" s="71">
        <f>SUBTOTAL(9,F6:F7)</f>
        <v>9234</v>
      </c>
      <c r="J8" s="56" t="s">
        <v>98</v>
      </c>
      <c r="K8" s="1"/>
      <c r="L8" s="1"/>
      <c r="M8" s="1"/>
      <c r="N8" s="71">
        <v>14700</v>
      </c>
    </row>
    <row r="9" spans="2:14" ht="20.25" x14ac:dyDescent="0.4">
      <c r="B9" s="56" t="s">
        <v>12</v>
      </c>
      <c r="C9" s="1">
        <v>500</v>
      </c>
      <c r="D9" s="1">
        <v>2345</v>
      </c>
      <c r="E9" s="1">
        <v>2300</v>
      </c>
      <c r="F9" s="71">
        <f>SUM(C9:E9)</f>
        <v>5145</v>
      </c>
      <c r="J9" s="56" t="s">
        <v>99</v>
      </c>
      <c r="K9" s="1"/>
      <c r="L9" s="1"/>
      <c r="M9" s="1"/>
      <c r="N9" s="71">
        <v>6700</v>
      </c>
    </row>
    <row r="10" spans="2:14" ht="20.25" x14ac:dyDescent="0.4">
      <c r="B10" s="56" t="s">
        <v>97</v>
      </c>
      <c r="C10" s="1"/>
      <c r="D10" s="1"/>
      <c r="E10" s="1"/>
      <c r="F10" s="71">
        <f>SUBTOTAL(9,F9:F9)</f>
        <v>5145</v>
      </c>
      <c r="J10" s="56" t="s">
        <v>100</v>
      </c>
      <c r="K10" s="1"/>
      <c r="L10" s="1"/>
      <c r="M10" s="1"/>
      <c r="N10" s="71">
        <v>12600</v>
      </c>
    </row>
    <row r="11" spans="2:14" ht="20.25" x14ac:dyDescent="0.4">
      <c r="B11" s="56" t="s">
        <v>10</v>
      </c>
      <c r="C11" s="1">
        <v>3000</v>
      </c>
      <c r="D11" s="1">
        <v>800</v>
      </c>
      <c r="E11" s="1">
        <v>1200</v>
      </c>
      <c r="F11" s="71">
        <f>SUM(C11:E11)</f>
        <v>5000</v>
      </c>
      <c r="J11" s="80" t="s">
        <v>101</v>
      </c>
      <c r="K11" s="81"/>
      <c r="L11" s="81"/>
      <c r="M11" s="81"/>
      <c r="N11" s="82">
        <v>4800</v>
      </c>
    </row>
    <row r="12" spans="2:14" ht="20.25" x14ac:dyDescent="0.4">
      <c r="B12" s="56" t="s">
        <v>10</v>
      </c>
      <c r="C12" s="1">
        <v>1800</v>
      </c>
      <c r="D12" s="1">
        <v>2500</v>
      </c>
      <c r="E12" s="1">
        <v>1700</v>
      </c>
      <c r="F12" s="71">
        <f>SUM(C12:E12)</f>
        <v>6000</v>
      </c>
      <c r="J12" s="80" t="s">
        <v>102</v>
      </c>
      <c r="K12" s="81"/>
      <c r="L12" s="81"/>
      <c r="M12" s="81"/>
      <c r="N12" s="82">
        <v>61069</v>
      </c>
    </row>
    <row r="13" spans="2:14" ht="20.25" x14ac:dyDescent="0.4">
      <c r="B13" s="56" t="s">
        <v>10</v>
      </c>
      <c r="C13" s="1">
        <v>800</v>
      </c>
      <c r="D13" s="1">
        <v>500</v>
      </c>
      <c r="E13" s="1">
        <v>2400</v>
      </c>
      <c r="F13" s="71">
        <f>SUM(C13:E13)</f>
        <v>3700</v>
      </c>
    </row>
    <row r="14" spans="2:14" ht="20.25" x14ac:dyDescent="0.4">
      <c r="B14" s="56" t="s">
        <v>98</v>
      </c>
      <c r="C14" s="1"/>
      <c r="D14" s="1"/>
      <c r="E14" s="1"/>
      <c r="F14" s="71">
        <f>SUBTOTAL(9,F11:F13)</f>
        <v>14700</v>
      </c>
    </row>
    <row r="15" spans="2:14" ht="20.25" x14ac:dyDescent="0.4">
      <c r="B15" s="56" t="s">
        <v>9</v>
      </c>
      <c r="C15" s="1">
        <v>5000</v>
      </c>
      <c r="D15" s="1">
        <v>1200</v>
      </c>
      <c r="E15" s="1">
        <v>500</v>
      </c>
      <c r="F15" s="71">
        <f>SUM(C15:E15)</f>
        <v>6700</v>
      </c>
    </row>
    <row r="16" spans="2:14" ht="20.25" x14ac:dyDescent="0.4">
      <c r="B16" s="56" t="s">
        <v>99</v>
      </c>
      <c r="C16" s="1"/>
      <c r="D16" s="1"/>
      <c r="E16" s="1"/>
      <c r="F16" s="71">
        <f>SUBTOTAL(9,F15:F15)</f>
        <v>6700</v>
      </c>
    </row>
    <row r="17" spans="2:6" ht="20.25" x14ac:dyDescent="0.4">
      <c r="B17" s="56" t="s">
        <v>8</v>
      </c>
      <c r="C17" s="1">
        <v>2000</v>
      </c>
      <c r="D17" s="1">
        <v>1500</v>
      </c>
      <c r="E17" s="1">
        <v>300</v>
      </c>
      <c r="F17" s="71">
        <f>SUM(C17:E17)</f>
        <v>3800</v>
      </c>
    </row>
    <row r="18" spans="2:6" ht="20.25" x14ac:dyDescent="0.4">
      <c r="B18" s="56" t="s">
        <v>8</v>
      </c>
      <c r="C18" s="1">
        <v>1000</v>
      </c>
      <c r="D18" s="1">
        <v>900</v>
      </c>
      <c r="E18" s="1">
        <v>1800</v>
      </c>
      <c r="F18" s="71">
        <f>SUM(C18:E18)</f>
        <v>3700</v>
      </c>
    </row>
    <row r="19" spans="2:6" ht="20.25" x14ac:dyDescent="0.4">
      <c r="B19" s="56" t="s">
        <v>8</v>
      </c>
      <c r="C19" s="1">
        <v>1500</v>
      </c>
      <c r="D19" s="1">
        <v>1800</v>
      </c>
      <c r="E19" s="1">
        <v>1800</v>
      </c>
      <c r="F19" s="71">
        <f>SUM(C19:E19)</f>
        <v>5100</v>
      </c>
    </row>
    <row r="20" spans="2:6" ht="20.25" x14ac:dyDescent="0.4">
      <c r="B20" s="56" t="s">
        <v>100</v>
      </c>
      <c r="C20" s="1"/>
      <c r="D20" s="1"/>
      <c r="E20" s="1"/>
      <c r="F20" s="71">
        <f>SUBTOTAL(9,F17:F19)</f>
        <v>12600</v>
      </c>
    </row>
    <row r="21" spans="2:6" ht="20.25" x14ac:dyDescent="0.4">
      <c r="B21" s="56" t="s">
        <v>18</v>
      </c>
      <c r="C21" s="1">
        <v>1600</v>
      </c>
      <c r="D21" s="1">
        <v>1200</v>
      </c>
      <c r="E21" s="1">
        <v>2000</v>
      </c>
      <c r="F21" s="71">
        <f>SUM(C21:E21)</f>
        <v>4800</v>
      </c>
    </row>
    <row r="22" spans="2:6" ht="20.25" x14ac:dyDescent="0.4">
      <c r="B22" s="80" t="s">
        <v>101</v>
      </c>
      <c r="C22" s="81"/>
      <c r="D22" s="81"/>
      <c r="E22" s="81"/>
      <c r="F22" s="82">
        <f>SUBTOTAL(9,F21:F21)</f>
        <v>4800</v>
      </c>
    </row>
    <row r="23" spans="2:6" ht="20.25" x14ac:dyDescent="0.4">
      <c r="B23" s="80" t="s">
        <v>102</v>
      </c>
      <c r="C23" s="81"/>
      <c r="D23" s="81"/>
      <c r="E23" s="81"/>
      <c r="F23" s="82">
        <f>SUBTOTAL(9,F4:F21)</f>
        <v>61069</v>
      </c>
    </row>
  </sheetData>
  <conditionalFormatting sqref="C3:F3">
    <cfRule type="cellIs" dxfId="19" priority="2" operator="between">
      <formula>2000</formula>
      <formula>5000</formula>
    </cfRule>
  </conditionalFormatting>
  <conditionalFormatting sqref="K4:N4">
    <cfRule type="cellIs" dxfId="18" priority="1" operator="between">
      <formula>2000</formula>
      <formula>5000</formula>
    </cfRule>
  </conditionalFormatting>
  <dataValidations count="2">
    <dataValidation type="custom" allowBlank="1" showInputMessage="1" showErrorMessage="1" sqref="F4 F6:F7 F9 F11:F13 F15 F17:F19 F21" xr:uid="{17BAEE17-59B6-4AD4-9793-733D37D4ABE4}">
      <formula1>F4&gt;0</formula1>
    </dataValidation>
    <dataValidation type="custom" allowBlank="1" showInputMessage="1" showErrorMessage="1" sqref="C4:E4 C6:E7 C9:E9 C11:E13 C15:E15 C17:E19 C21:E21" xr:uid="{7993CF09-E7EB-47BB-8630-353196883901}">
      <formula1>C4&gt;=0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C4F71-DA0B-45F3-9140-1959709F26BF}">
  <dimension ref="P20"/>
  <sheetViews>
    <sheetView workbookViewId="0">
      <selection activeCell="J12" sqref="J12"/>
    </sheetView>
  </sheetViews>
  <sheetFormatPr defaultRowHeight="18.75" x14ac:dyDescent="0.3"/>
  <cols>
    <col min="1" max="16384" width="9.140625" style="52"/>
  </cols>
  <sheetData>
    <row r="20" spans="16:16" x14ac:dyDescent="0.3">
      <c r="P20" s="52" t="s">
        <v>72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9AB1-4467-4C11-B6D4-87F90FEDD83E}">
  <dimension ref="D2:O24"/>
  <sheetViews>
    <sheetView topLeftCell="A10" workbookViewId="0">
      <selection activeCell="H13" sqref="H13 F17 L19 F21 L24"/>
    </sheetView>
  </sheetViews>
  <sheetFormatPr defaultRowHeight="18.75" x14ac:dyDescent="0.25"/>
  <cols>
    <col min="1" max="4" width="9.140625" style="53"/>
    <col min="5" max="5" width="12.85546875" style="53" bestFit="1" customWidth="1"/>
    <col min="6" max="16384" width="9.140625" style="53"/>
  </cols>
  <sheetData>
    <row r="2" spans="4:15" x14ac:dyDescent="0.25">
      <c r="E2" s="54"/>
    </row>
    <row r="3" spans="4:15" x14ac:dyDescent="0.25">
      <c r="E3" s="54"/>
    </row>
    <row r="4" spans="4:15" x14ac:dyDescent="0.25">
      <c r="E4" s="54"/>
    </row>
    <row r="5" spans="4:15" x14ac:dyDescent="0.25">
      <c r="E5" s="54"/>
    </row>
    <row r="6" spans="4:15" x14ac:dyDescent="0.25">
      <c r="E6" s="54"/>
    </row>
    <row r="7" spans="4:15" x14ac:dyDescent="0.25">
      <c r="E7" s="54"/>
    </row>
    <row r="8" spans="4:15" x14ac:dyDescent="0.25">
      <c r="E8" s="54"/>
    </row>
    <row r="9" spans="4:15" x14ac:dyDescent="0.25">
      <c r="E9" s="54"/>
    </row>
    <row r="10" spans="4:15" x14ac:dyDescent="0.25">
      <c r="E10" s="54"/>
      <c r="F10" s="70" t="s">
        <v>94</v>
      </c>
      <c r="G10" s="70"/>
      <c r="H10" s="70"/>
      <c r="I10" s="70"/>
      <c r="J10" s="70"/>
      <c r="K10" s="70"/>
      <c r="L10" s="70"/>
    </row>
    <row r="11" spans="4:15" x14ac:dyDescent="0.25">
      <c r="E11" s="54"/>
    </row>
    <row r="12" spans="4:15" x14ac:dyDescent="0.25">
      <c r="D12" s="59" t="s">
        <v>74</v>
      </c>
      <c r="E12" s="60" t="s">
        <v>75</v>
      </c>
      <c r="F12" s="60" t="s">
        <v>76</v>
      </c>
      <c r="G12" s="60" t="s">
        <v>77</v>
      </c>
      <c r="H12" s="60" t="s">
        <v>78</v>
      </c>
      <c r="I12" s="60" t="s">
        <v>79</v>
      </c>
      <c r="J12" s="60" t="s">
        <v>80</v>
      </c>
      <c r="K12" s="60" t="s">
        <v>81</v>
      </c>
      <c r="L12" s="60" t="s">
        <v>82</v>
      </c>
      <c r="M12" s="60" t="s">
        <v>83</v>
      </c>
      <c r="N12" s="60" t="s">
        <v>84</v>
      </c>
      <c r="O12" s="61" t="s">
        <v>85</v>
      </c>
    </row>
    <row r="13" spans="4:15" x14ac:dyDescent="0.25">
      <c r="D13" s="69">
        <v>100</v>
      </c>
      <c r="E13" s="69">
        <v>100</v>
      </c>
      <c r="F13" s="69">
        <v>100</v>
      </c>
      <c r="G13" s="69">
        <v>100</v>
      </c>
      <c r="H13" s="75">
        <v>450</v>
      </c>
      <c r="I13" s="69">
        <v>100</v>
      </c>
      <c r="J13" s="69">
        <v>100</v>
      </c>
      <c r="K13" s="69">
        <v>100</v>
      </c>
      <c r="L13" s="69">
        <v>100</v>
      </c>
      <c r="M13" s="69">
        <v>100</v>
      </c>
      <c r="N13" s="69">
        <v>100</v>
      </c>
      <c r="O13" s="69">
        <v>100</v>
      </c>
    </row>
    <row r="14" spans="4:15" x14ac:dyDescent="0.25">
      <c r="D14" s="69">
        <v>200</v>
      </c>
      <c r="E14" s="69">
        <v>200</v>
      </c>
      <c r="F14" s="69">
        <v>200</v>
      </c>
      <c r="G14" s="69">
        <v>200</v>
      </c>
      <c r="H14" s="69">
        <v>200</v>
      </c>
      <c r="I14" s="69">
        <v>200</v>
      </c>
      <c r="J14" s="69">
        <v>200</v>
      </c>
      <c r="K14" s="69">
        <v>200</v>
      </c>
      <c r="L14" s="69">
        <v>200</v>
      </c>
      <c r="M14" s="69">
        <v>200</v>
      </c>
      <c r="N14" s="69">
        <v>200</v>
      </c>
      <c r="O14" s="69">
        <v>200</v>
      </c>
    </row>
    <row r="15" spans="4:15" x14ac:dyDescent="0.25">
      <c r="D15" s="69">
        <v>300</v>
      </c>
      <c r="E15" s="69">
        <v>300</v>
      </c>
      <c r="F15" s="69">
        <v>300</v>
      </c>
      <c r="G15" s="69">
        <v>300</v>
      </c>
      <c r="H15" s="69">
        <v>300</v>
      </c>
      <c r="I15" s="69">
        <v>300</v>
      </c>
      <c r="J15" s="69">
        <v>300</v>
      </c>
      <c r="K15" s="69">
        <v>300</v>
      </c>
      <c r="L15" s="69">
        <v>300</v>
      </c>
      <c r="M15" s="69">
        <v>300</v>
      </c>
      <c r="N15" s="69">
        <v>300</v>
      </c>
      <c r="O15" s="69">
        <v>300</v>
      </c>
    </row>
    <row r="16" spans="4:15" x14ac:dyDescent="0.25">
      <c r="D16" s="69">
        <v>400</v>
      </c>
      <c r="E16" s="69">
        <v>400</v>
      </c>
      <c r="F16" s="69">
        <v>400</v>
      </c>
      <c r="G16" s="69">
        <v>400</v>
      </c>
      <c r="H16" s="69">
        <v>400</v>
      </c>
      <c r="I16" s="69">
        <v>400</v>
      </c>
      <c r="J16" s="69">
        <v>400</v>
      </c>
      <c r="K16" s="69">
        <v>400</v>
      </c>
      <c r="L16" s="69">
        <v>400</v>
      </c>
      <c r="M16" s="69">
        <v>400</v>
      </c>
      <c r="N16" s="69">
        <v>400</v>
      </c>
      <c r="O16" s="69">
        <v>400</v>
      </c>
    </row>
    <row r="17" spans="4:15" x14ac:dyDescent="0.25">
      <c r="D17" s="69">
        <v>500</v>
      </c>
      <c r="E17" s="69">
        <v>500</v>
      </c>
      <c r="F17" s="75">
        <v>345</v>
      </c>
      <c r="G17" s="69">
        <v>500</v>
      </c>
      <c r="H17" s="69">
        <v>500</v>
      </c>
      <c r="I17" s="69">
        <v>500</v>
      </c>
      <c r="J17" s="69">
        <v>500</v>
      </c>
      <c r="K17" s="69">
        <v>500</v>
      </c>
      <c r="L17" s="69">
        <v>500</v>
      </c>
      <c r="M17" s="69">
        <v>500</v>
      </c>
      <c r="N17" s="69">
        <v>500</v>
      </c>
      <c r="O17" s="69">
        <v>500</v>
      </c>
    </row>
    <row r="18" spans="4:15" x14ac:dyDescent="0.25">
      <c r="D18" s="69">
        <v>600</v>
      </c>
      <c r="E18" s="69">
        <v>600</v>
      </c>
      <c r="F18" s="69">
        <v>600</v>
      </c>
      <c r="G18" s="69">
        <v>600</v>
      </c>
      <c r="H18" s="69">
        <v>600</v>
      </c>
      <c r="I18" s="69">
        <v>600</v>
      </c>
      <c r="J18" s="69">
        <v>600</v>
      </c>
      <c r="K18" s="69">
        <v>600</v>
      </c>
      <c r="L18" s="69">
        <v>600</v>
      </c>
      <c r="M18" s="69">
        <v>600</v>
      </c>
      <c r="N18" s="69">
        <v>600</v>
      </c>
      <c r="O18" s="69">
        <v>600</v>
      </c>
    </row>
    <row r="19" spans="4:15" x14ac:dyDescent="0.25">
      <c r="D19" s="69">
        <v>700</v>
      </c>
      <c r="E19" s="69">
        <v>700</v>
      </c>
      <c r="F19" s="69">
        <v>700</v>
      </c>
      <c r="G19" s="69">
        <v>700</v>
      </c>
      <c r="H19" s="69">
        <v>700</v>
      </c>
      <c r="I19" s="69">
        <v>700</v>
      </c>
      <c r="J19" s="69">
        <v>700</v>
      </c>
      <c r="K19" s="69">
        <v>700</v>
      </c>
      <c r="L19" s="75">
        <v>560</v>
      </c>
      <c r="M19" s="69">
        <v>700</v>
      </c>
      <c r="N19" s="69">
        <v>700</v>
      </c>
      <c r="O19" s="69">
        <v>700</v>
      </c>
    </row>
    <row r="20" spans="4:15" x14ac:dyDescent="0.25">
      <c r="D20" s="69">
        <v>800</v>
      </c>
      <c r="E20" s="69">
        <v>800</v>
      </c>
      <c r="F20" s="69">
        <v>800</v>
      </c>
      <c r="G20" s="69">
        <v>800</v>
      </c>
      <c r="H20" s="69">
        <v>800</v>
      </c>
      <c r="I20" s="69">
        <v>800</v>
      </c>
      <c r="J20" s="69">
        <v>800</v>
      </c>
      <c r="K20" s="69">
        <v>800</v>
      </c>
      <c r="L20" s="69">
        <v>800</v>
      </c>
      <c r="M20" s="69">
        <v>800</v>
      </c>
      <c r="N20" s="69">
        <v>800</v>
      </c>
      <c r="O20" s="69">
        <v>800</v>
      </c>
    </row>
    <row r="21" spans="4:15" x14ac:dyDescent="0.25">
      <c r="D21" s="69">
        <v>900</v>
      </c>
      <c r="E21" s="69">
        <v>900</v>
      </c>
      <c r="F21" s="75">
        <v>200</v>
      </c>
      <c r="G21" s="69">
        <v>900</v>
      </c>
      <c r="H21" s="69">
        <v>900</v>
      </c>
      <c r="I21" s="69">
        <v>900</v>
      </c>
      <c r="J21" s="69">
        <v>900</v>
      </c>
      <c r="K21" s="69">
        <v>900</v>
      </c>
      <c r="L21" s="69">
        <v>900</v>
      </c>
      <c r="M21" s="69">
        <v>900</v>
      </c>
      <c r="N21" s="69">
        <v>900</v>
      </c>
      <c r="O21" s="69">
        <v>900</v>
      </c>
    </row>
    <row r="22" spans="4:15" x14ac:dyDescent="0.25">
      <c r="D22" s="69">
        <v>1000</v>
      </c>
      <c r="E22" s="69">
        <v>1000</v>
      </c>
      <c r="F22" s="69">
        <v>1000</v>
      </c>
      <c r="G22" s="69">
        <v>1000</v>
      </c>
      <c r="H22" s="69">
        <v>1000</v>
      </c>
      <c r="I22" s="69">
        <v>1000</v>
      </c>
      <c r="J22" s="69">
        <v>1000</v>
      </c>
      <c r="K22" s="69">
        <v>1000</v>
      </c>
      <c r="L22" s="69">
        <v>1000</v>
      </c>
      <c r="M22" s="69">
        <v>1000</v>
      </c>
      <c r="N22" s="69">
        <v>1000</v>
      </c>
      <c r="O22" s="69">
        <v>1000</v>
      </c>
    </row>
    <row r="23" spans="4:15" x14ac:dyDescent="0.25">
      <c r="D23" s="69">
        <v>1100</v>
      </c>
      <c r="E23" s="69">
        <v>1100</v>
      </c>
      <c r="F23" s="69">
        <v>1100</v>
      </c>
      <c r="G23" s="69">
        <v>1100</v>
      </c>
      <c r="H23" s="69">
        <v>1100</v>
      </c>
      <c r="I23" s="69">
        <v>1100</v>
      </c>
      <c r="J23" s="69">
        <v>1100</v>
      </c>
      <c r="K23" s="69">
        <v>1100</v>
      </c>
      <c r="L23" s="69">
        <v>1100</v>
      </c>
      <c r="M23" s="69">
        <v>1100</v>
      </c>
      <c r="N23" s="69">
        <v>1100</v>
      </c>
      <c r="O23" s="69">
        <v>1100</v>
      </c>
    </row>
    <row r="24" spans="4:15" x14ac:dyDescent="0.25">
      <c r="D24" s="69">
        <v>1200</v>
      </c>
      <c r="E24" s="69">
        <v>1200</v>
      </c>
      <c r="F24" s="69">
        <v>1200</v>
      </c>
      <c r="G24" s="69">
        <v>1200</v>
      </c>
      <c r="H24" s="69">
        <v>1200</v>
      </c>
      <c r="I24" s="69">
        <v>1200</v>
      </c>
      <c r="J24" s="69">
        <v>1200</v>
      </c>
      <c r="K24" s="69">
        <v>1200</v>
      </c>
      <c r="L24" s="75">
        <v>569</v>
      </c>
      <c r="M24" s="69">
        <v>1200</v>
      </c>
      <c r="N24" s="69">
        <v>1200</v>
      </c>
      <c r="O24" s="69">
        <v>1200</v>
      </c>
    </row>
  </sheetData>
  <mergeCells count="1">
    <mergeCell ref="F10:L10"/>
  </mergeCells>
  <phoneticPr fontId="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1</vt:lpstr>
      <vt:lpstr>Sheet1</vt:lpstr>
      <vt:lpstr>M-1</vt:lpstr>
      <vt:lpstr>M-2</vt:lpstr>
      <vt:lpstr>2</vt:lpstr>
      <vt:lpstr>Data validation(go to)</vt:lpstr>
      <vt:lpstr>Sheet4</vt:lpstr>
      <vt:lpstr>Array</vt:lpstr>
      <vt:lpstr>R</vt:lpstr>
      <vt:lpstr>Condition formate</vt:lpstr>
      <vt:lpstr>c</vt:lpstr>
      <vt:lpstr>Subtotal</vt:lpstr>
      <vt:lpstr>p&amp;d</vt:lpstr>
      <vt:lpstr>marks2</vt:lpstr>
      <vt:lpstr>MARKSHEET_CLASS_V_A</vt:lpstr>
      <vt:lpstr>MARKSHEET_CLASS_V_B</vt:lpstr>
      <vt:lpstr>MARKSHEET_CLASS_V_C</vt:lpstr>
      <vt:lpstr>MARKSHEET_CLASS_V_D</vt:lpstr>
      <vt:lpstr>MARKSHEET_CLASS_V_E</vt:lpstr>
      <vt:lpstr>MARKSHEET_CLASS_VI_A</vt:lpstr>
      <vt:lpstr>MARKSHEET_CLASS_VI_C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ranjanss378@gmail.com</cp:lastModifiedBy>
  <dcterms:created xsi:type="dcterms:W3CDTF">2015-06-05T18:17:20Z</dcterms:created>
  <dcterms:modified xsi:type="dcterms:W3CDTF">2023-11-11T15:51:12Z</dcterms:modified>
</cp:coreProperties>
</file>